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9435" tabRatio="909"/>
  </bookViews>
  <sheets>
    <sheet name="旅行社SOW (2)" sheetId="1" r:id="rId1"/>
    <sheet name="朗知媒体报销" sheetId="4" r:id="rId2"/>
    <sheet name="专车" sheetId="3" r:id="rId3"/>
  </sheets>
  <calcPr calcId="124519"/>
</workbook>
</file>

<file path=xl/calcChain.xml><?xml version="1.0" encoding="utf-8"?>
<calcChain xmlns="http://schemas.openxmlformats.org/spreadsheetml/2006/main">
  <c r="D37" i="1"/>
  <c r="G37" s="1"/>
  <c r="E20" i="4"/>
  <c r="G17" i="1"/>
  <c r="G18"/>
  <c r="G16"/>
  <c r="G38"/>
  <c r="C11" i="3"/>
  <c r="D28" i="1"/>
  <c r="G28" s="1"/>
  <c r="G22"/>
  <c r="G27"/>
  <c r="G9"/>
  <c r="G10"/>
  <c r="G11"/>
  <c r="G12"/>
  <c r="G13"/>
  <c r="G14"/>
  <c r="G20"/>
  <c r="G21"/>
  <c r="G23"/>
  <c r="G24"/>
  <c r="G25"/>
  <c r="G26"/>
  <c r="G30"/>
  <c r="G31"/>
  <c r="G32"/>
  <c r="G33"/>
  <c r="G35"/>
  <c r="G36"/>
  <c r="G39"/>
  <c r="G40"/>
  <c r="G42"/>
  <c r="G43"/>
  <c r="G44"/>
  <c r="G45" l="1"/>
  <c r="G46" l="1"/>
  <c r="G47" s="1"/>
</calcChain>
</file>

<file path=xl/sharedStrings.xml><?xml version="1.0" encoding="utf-8"?>
<sst xmlns="http://schemas.openxmlformats.org/spreadsheetml/2006/main" count="183" uniqueCount="139">
  <si>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</si>
  <si>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</si>
  <si>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</si>
  <si>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</si>
  <si>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</si>
  <si>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</si>
  <si>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</si>
  <si>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次数</t>
  </si>
  <si>
    <t>数量</t>
  </si>
  <si>
    <t>备注</t>
  </si>
  <si>
    <t>停车场</t>
  </si>
  <si>
    <r>
      <t>大巴需求（根据媒体具体航班调整需求</t>
    </r>
    <r>
      <rPr>
        <b/>
        <sz val="11"/>
        <rFont val="微软雅黑"/>
        <family val="2"/>
        <charset val="134"/>
      </rPr>
      <t>）</t>
    </r>
  </si>
  <si>
    <t>PPT美化</t>
  </si>
  <si>
    <t>媒体交通费</t>
  </si>
  <si>
    <t>场地租赁费</t>
  </si>
  <si>
    <t>餐饮</t>
  </si>
  <si>
    <t>公付房费
（媒体）</t>
  </si>
  <si>
    <t>酒店大堂允许背板搭建，酒店提供签到桌椅、白色桌布椅套、插线板、鲜花，酒店大堂不允许有其他竞品的相关签到物品</t>
  </si>
  <si>
    <t>酒店内自助晚餐</t>
  </si>
  <si>
    <t>工作人员用车</t>
  </si>
  <si>
    <t>接机helper</t>
  </si>
  <si>
    <t>其他（请务必考虑如下明细的发票是否可以使用，是否需要增加税率）</t>
  </si>
  <si>
    <t>车辆相关（请务必考虑如下明细的发票是否可以使用，是否需要增加税率）</t>
  </si>
  <si>
    <t>接送媒体大巴停放</t>
  </si>
  <si>
    <t>helper</t>
  </si>
  <si>
    <t>协助加油洗车</t>
  </si>
  <si>
    <t>车辆清洁&amp;维护</t>
  </si>
  <si>
    <t>广州</t>
  </si>
  <si>
    <t>酒店相关（广州海航威斯汀酒店） 
）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</si>
  <si>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5、环境：干净、舒适、相对安静（尤其针是媒体）。媒体房间全部大床房
6、客房数量：确定好数量后允许再上下浮动10％
7、延时退房
8、欢迎水果
9、可设置签到处</t>
  </si>
  <si>
    <r>
      <t>场地相关（</t>
    </r>
    <r>
      <rPr>
        <b/>
        <sz val="11"/>
        <color indexed="10"/>
        <rFont val="微软雅黑"/>
        <family val="2"/>
        <charset val="134"/>
      </rPr>
      <t>TBD</t>
    </r>
    <r>
      <rPr>
        <b/>
        <sz val="11"/>
        <rFont val="微软雅黑"/>
        <family val="2"/>
        <charset val="134"/>
      </rPr>
      <t>）</t>
    </r>
  </si>
  <si>
    <t>洗车公司，10月15日活动开始前进行展车级别内外精洗，抛光打蜡</t>
  </si>
  <si>
    <t>考斯特（全天用车）</t>
  </si>
  <si>
    <t>实拍媒体接机&amp;活动</t>
  </si>
  <si>
    <t>11月15日-17日（大堂前可以停车）</t>
  </si>
  <si>
    <t>酒店外午餐</t>
  </si>
  <si>
    <t>11月15日 大床房（含双早，服务费，宽带及WIFI费用）</t>
  </si>
  <si>
    <t>11月16日全天</t>
  </si>
  <si>
    <t>11月15日全天</t>
  </si>
  <si>
    <t>场地TBD</t>
  </si>
  <si>
    <t>35座大巴（白云机场-酒店-场地，全天用车）</t>
  </si>
  <si>
    <t>洗车公司，10月15日-16日4人全天现场维护</t>
  </si>
  <si>
    <t>固定费用，每天30000元，2天共60000元</t>
  </si>
  <si>
    <t>固定费用，预留500元/人，共41500元</t>
  </si>
  <si>
    <t>固定费用，共20000元</t>
  </si>
  <si>
    <r>
      <rPr>
        <b/>
        <sz val="9"/>
        <rFont val="微软雅黑"/>
        <family val="2"/>
        <charset val="134"/>
      </rPr>
      <t xml:space="preserve">2018款别克昂科威&amp;2018款君越Avenir发布活动 </t>
    </r>
    <r>
      <rPr>
        <sz val="9"/>
        <rFont val="微软雅黑"/>
        <family val="2"/>
        <charset val="134"/>
      </rPr>
      <t xml:space="preserve">
</t>
    </r>
  </si>
  <si>
    <t>活动接送</t>
  </si>
  <si>
    <t>展示物运输费</t>
  </si>
  <si>
    <t>单价</t>
  </si>
  <si>
    <t>工作人员相关</t>
  </si>
  <si>
    <t>工作人员</t>
  </si>
  <si>
    <t>交通费+当地交通</t>
  </si>
  <si>
    <t>酒店</t>
  </si>
  <si>
    <t>住宿2晚</t>
  </si>
  <si>
    <t>餐费</t>
  </si>
  <si>
    <t>餐补，2天,2人</t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</si>
  <si>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</si>
  <si>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</si>
  <si>
    <t>总计（不含增值税6%）</t>
  </si>
  <si>
    <t>康辉集团北京国际会议展览有限公司</t>
  </si>
  <si>
    <t xml:space="preserve">2018款别克昂科威&amp;2018款君越Avenir发布活动 </t>
  </si>
  <si>
    <t>2017/11/15-17</t>
  </si>
  <si>
    <t>2017/11/15-17</t>
  </si>
  <si>
    <t>优惠价（不含增值税6％）</t>
  </si>
  <si>
    <t>君越及昂科威车车衣</t>
    <phoneticPr fontId="12" type="noConversion"/>
  </si>
  <si>
    <t>领导gl8</t>
    <phoneticPr fontId="12" type="noConversion"/>
  </si>
  <si>
    <t>gl8吴佩妮</t>
    <phoneticPr fontId="12" type="noConversion"/>
  </si>
  <si>
    <t>11月15-16日</t>
    <phoneticPr fontId="12" type="noConversion"/>
  </si>
  <si>
    <t>gl8曹敏</t>
    <phoneticPr fontId="12" type="noConversion"/>
  </si>
  <si>
    <t>11月15日-11月17日全天使用GL8</t>
    <phoneticPr fontId="12" type="noConversion"/>
  </si>
  <si>
    <t>考斯特（酒店—场地）</t>
    <phoneticPr fontId="12" type="noConversion"/>
  </si>
  <si>
    <t>媒体接机</t>
    <phoneticPr fontId="12" type="noConversion"/>
  </si>
  <si>
    <t>gl8</t>
    <phoneticPr fontId="12" type="noConversion"/>
  </si>
  <si>
    <t>45座大巴（酒店—场地，全天用车）</t>
    <phoneticPr fontId="12" type="noConversion"/>
  </si>
  <si>
    <t>广州</t>
    <phoneticPr fontId="12" type="noConversion"/>
  </si>
  <si>
    <t>日期</t>
  </si>
  <si>
    <t>行程</t>
  </si>
  <si>
    <t>金额</t>
  </si>
  <si>
    <t>白云机场-红专厂B8栋</t>
  </si>
  <si>
    <t>革新路V one-红专厂B8栋</t>
  </si>
  <si>
    <t>海航威斯汀酒店-红专厂B8栋</t>
  </si>
  <si>
    <t>专车</t>
    <phoneticPr fontId="12" type="noConversion"/>
  </si>
  <si>
    <t>朗明报销</t>
    <phoneticPr fontId="12" type="noConversion"/>
  </si>
  <si>
    <t>叶子</t>
    <phoneticPr fontId="12" type="noConversion"/>
  </si>
  <si>
    <t>10月15日，白云机场3人（不含车辆负责人）</t>
    <phoneticPr fontId="12" type="noConversion"/>
  </si>
  <si>
    <t>提前搭建</t>
    <phoneticPr fontId="12" type="noConversion"/>
  </si>
  <si>
    <t>唐唐</t>
    <phoneticPr fontId="12" type="noConversion"/>
  </si>
  <si>
    <t>媒体报销</t>
    <rPh sb="0" eb="1">
      <t>mei't'bao'x</t>
    </rPh>
    <phoneticPr fontId="14" type="noConversion"/>
  </si>
  <si>
    <t>序号</t>
    <rPh sb="0" eb="1">
      <t>xu'hao</t>
    </rPh>
    <phoneticPr fontId="14" type="noConversion"/>
  </si>
  <si>
    <t>媒体</t>
    <rPh sb="0" eb="1">
      <t>mei't</t>
    </rPh>
    <phoneticPr fontId="14" type="noConversion"/>
  </si>
  <si>
    <t>姓名</t>
    <rPh sb="0" eb="1">
      <t>xing'm</t>
    </rPh>
    <phoneticPr fontId="14" type="noConversion"/>
  </si>
  <si>
    <t>类别</t>
    <rPh sb="0" eb="1">
      <t>lei'b</t>
    </rPh>
    <phoneticPr fontId="14" type="noConversion"/>
  </si>
  <si>
    <t>金额</t>
    <rPh sb="0" eb="1">
      <t>jin'e</t>
    </rPh>
    <phoneticPr fontId="14" type="noConversion"/>
  </si>
  <si>
    <t>备注</t>
    <rPh sb="0" eb="1">
      <t>bei'zhu</t>
    </rPh>
    <phoneticPr fontId="14" type="noConversion"/>
  </si>
  <si>
    <t>交通费</t>
    <rPh sb="0" eb="1">
      <t>jiao tong</t>
    </rPh>
    <rPh sb="2" eb="3">
      <t>fei</t>
    </rPh>
    <phoneticPr fontId="14" type="noConversion"/>
  </si>
  <si>
    <t>已报</t>
    <rPh sb="0" eb="1">
      <t>yi'bao</t>
    </rPh>
    <phoneticPr fontId="14" type="noConversion"/>
  </si>
  <si>
    <t>高氏观市</t>
    <rPh sb="0" eb="1">
      <t>gao shi guan shi</t>
    </rPh>
    <rPh sb="2" eb="3">
      <t>guan</t>
    </rPh>
    <rPh sb="3" eb="4">
      <t>shi</t>
    </rPh>
    <phoneticPr fontId="14" type="noConversion"/>
  </si>
  <si>
    <t>齐鹏</t>
    <rPh sb="0" eb="1">
      <t>qi</t>
    </rPh>
    <rPh sb="1" eb="2">
      <t>peng</t>
    </rPh>
    <phoneticPr fontId="14" type="noConversion"/>
  </si>
  <si>
    <t>别克</t>
    <rPh sb="0" eb="1">
      <t>bie'ke</t>
    </rPh>
    <phoneticPr fontId="14" type="noConversion"/>
  </si>
  <si>
    <t>跟我试驾</t>
  </si>
  <si>
    <t>李斌</t>
    <phoneticPr fontId="12" type="noConversion"/>
  </si>
  <si>
    <t>未报</t>
    <rPh sb="0" eb="1">
      <t>wei'bao'x</t>
    </rPh>
    <phoneticPr fontId="14" type="noConversion"/>
  </si>
  <si>
    <t>吴佩说车</t>
  </si>
  <si>
    <t>张鹏、摄像</t>
    <rPh sb="0" eb="1">
      <t>zhang peng</t>
    </rPh>
    <rPh sb="3" eb="4">
      <t>she'x</t>
    </rPh>
    <phoneticPr fontId="12" type="noConversion"/>
  </si>
  <si>
    <t>餐费、交通费</t>
    <rPh sb="0" eb="1">
      <t>can'fei</t>
    </rPh>
    <rPh sb="3" eb="4">
      <t>jiao't</t>
    </rPh>
    <rPh sb="5" eb="6">
      <t>fei</t>
    </rPh>
    <phoneticPr fontId="14" type="noConversion"/>
  </si>
  <si>
    <t>已报</t>
    <rPh sb="0" eb="1">
      <t>yi'jing</t>
    </rPh>
    <rPh sb="1" eb="2">
      <t>bao</t>
    </rPh>
    <phoneticPr fontId="14" type="noConversion"/>
  </si>
  <si>
    <t>汽车维基</t>
    <rPh sb="0" eb="1">
      <t>qi che</t>
    </rPh>
    <rPh sb="2" eb="3">
      <t>wei ji</t>
    </rPh>
    <phoneticPr fontId="14" type="noConversion"/>
  </si>
  <si>
    <t>吴承轩</t>
    <rPh sb="0" eb="1">
      <t>wu</t>
    </rPh>
    <rPh sb="1" eb="2">
      <t>cheng</t>
    </rPh>
    <rPh sb="2" eb="3">
      <t>xuan</t>
    </rPh>
    <phoneticPr fontId="14" type="noConversion"/>
  </si>
  <si>
    <t>灵犀说车</t>
    <phoneticPr fontId="14" type="noConversion"/>
  </si>
  <si>
    <t>张灵犀</t>
  </si>
  <si>
    <t>交通费</t>
    <rPh sb="0" eb="1">
      <t>jiao't</t>
    </rPh>
    <rPh sb="2" eb="3">
      <t>fei</t>
    </rPh>
    <phoneticPr fontId="14" type="noConversion"/>
  </si>
  <si>
    <t>未报</t>
    <rPh sb="0" eb="1">
      <t>wei</t>
    </rPh>
    <rPh sb="1" eb="2">
      <t>bao</t>
    </rPh>
    <phoneticPr fontId="14" type="noConversion"/>
  </si>
  <si>
    <t>大众侃车</t>
  </si>
  <si>
    <t>王坤</t>
    <rPh sb="0" eb="1">
      <t>wang'kun</t>
    </rPh>
    <phoneticPr fontId="12" type="noConversion"/>
  </si>
  <si>
    <t xml:space="preserve">30秒懂车 </t>
  </si>
  <si>
    <t>孙建欣</t>
  </si>
  <si>
    <t>兮有视频</t>
  </si>
  <si>
    <t>王梓豪</t>
    <phoneticPr fontId="12" type="noConversion"/>
  </si>
  <si>
    <t>天天汽车</t>
    <rPh sb="0" eb="1">
      <t>tian tian</t>
    </rPh>
    <rPh sb="2" eb="3">
      <t>qi che</t>
    </rPh>
    <phoneticPr fontId="14" type="noConversion"/>
  </si>
  <si>
    <t>席姝丽</t>
    <rPh sb="0" eb="1">
      <t>xi</t>
    </rPh>
    <rPh sb="1" eb="2">
      <t>shu</t>
    </rPh>
    <rPh sb="2" eb="3">
      <t>li</t>
    </rPh>
    <phoneticPr fontId="14" type="noConversion"/>
  </si>
  <si>
    <t>已报</t>
  </si>
  <si>
    <t>球叔教你买车</t>
    <rPh sb="0" eb="1">
      <t>qiu shu</t>
    </rPh>
    <rPh sb="2" eb="3">
      <t>jiao ni</t>
    </rPh>
    <rPh sb="4" eb="5">
      <t>mai che</t>
    </rPh>
    <phoneticPr fontId="14" type="noConversion"/>
  </si>
  <si>
    <t>王文汐</t>
    <rPh sb="0" eb="1">
      <t>wang wen sxi</t>
    </rPh>
    <phoneticPr fontId="14" type="noConversion"/>
  </si>
  <si>
    <t>有车以后/一起去SUV</t>
  </si>
  <si>
    <t>杨延德</t>
    <rPh sb="0" eb="1">
      <t>yang</t>
    </rPh>
    <rPh sb="1" eb="2">
      <t>yan</t>
    </rPh>
    <rPh sb="2" eb="3">
      <t>de</t>
    </rPh>
    <phoneticPr fontId="12" type="noConversion"/>
  </si>
  <si>
    <t>加油费</t>
    <rPh sb="0" eb="1">
      <t>jia'you</t>
    </rPh>
    <rPh sb="2" eb="3">
      <t>fei</t>
    </rPh>
    <phoneticPr fontId="14" type="noConversion"/>
  </si>
  <si>
    <t>交通费</t>
    <rPh sb="0" eb="1">
      <t>jiao tong fei</t>
    </rPh>
    <phoneticPr fontId="14" type="noConversion"/>
  </si>
  <si>
    <t>爱车兵团</t>
  </si>
  <si>
    <t>袁凯麟</t>
    <rPh sb="0" eb="1">
      <t>yuan</t>
    </rPh>
    <rPh sb="1" eb="2">
      <t>kai</t>
    </rPh>
    <rPh sb="2" eb="3">
      <t>lin</t>
    </rPh>
    <phoneticPr fontId="12" type="noConversion"/>
  </si>
  <si>
    <t>蜗牛车志</t>
  </si>
  <si>
    <t>霍安东</t>
    <rPh sb="0" eb="1">
      <t>huo</t>
    </rPh>
    <rPh sb="1" eb="2">
      <t>an</t>
    </rPh>
    <rPh sb="2" eb="3">
      <t>dong</t>
    </rPh>
    <phoneticPr fontId="14" type="noConversion"/>
  </si>
  <si>
    <t>车市红点</t>
    <rPh sb="0" eb="1">
      <t>che shi</t>
    </rPh>
    <rPh sb="2" eb="3">
      <t>hogn dian</t>
    </rPh>
    <phoneticPr fontId="14" type="noConversion"/>
  </si>
  <si>
    <t>谢小平</t>
    <rPh sb="0" eb="1">
      <t>xie</t>
    </rPh>
    <rPh sb="1" eb="2">
      <t>xiao</t>
    </rPh>
    <rPh sb="2" eb="3">
      <t>ping</t>
    </rPh>
    <phoneticPr fontId="14" type="noConversion"/>
  </si>
  <si>
    <t>车业杂谈</t>
    <rPh sb="0" eb="1">
      <t>che ye</t>
    </rPh>
    <rPh sb="2" eb="3">
      <t>za tan</t>
    </rPh>
    <phoneticPr fontId="14" type="noConversion"/>
  </si>
  <si>
    <t>程艳芳</t>
    <rPh sb="0" eb="1">
      <t>cheng</t>
    </rPh>
    <rPh sb="1" eb="2">
      <t>yan</t>
    </rPh>
    <rPh sb="2" eb="3">
      <t>fang</t>
    </rPh>
    <phoneticPr fontId="14" type="noConversion"/>
  </si>
  <si>
    <t>交通费</t>
    <rPh sb="0" eb="1">
      <t>jiao t</t>
    </rPh>
    <rPh sb="2" eb="3">
      <t>fei</t>
    </rPh>
    <phoneticPr fontId="14" type="noConversion"/>
  </si>
  <si>
    <t xml:space="preserve"> AUTOBOT-车经社</t>
  </si>
  <si>
    <t>王俊霖</t>
  </si>
  <si>
    <t>朗知</t>
    <phoneticPr fontId="12" type="noConversion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</si>
</sst>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[$-F800]dddd\,\ mmmm\ dd\,\ yyyy"/>
    <numFmt numFmtId="178" formatCode="#,##0_);[Red]\(#,##0\)"/>
    <numFmt numFmtId="179" formatCode="0.00_);[Red]\(0.00\)"/>
    <numFmt numFmtId="180" formatCode="0_ "/>
    <numFmt numFmtId="181" formatCode="[$¥-804]#,##0_);[Red]\([$¥-804]#,##0\)"/>
  </numFmts>
  <fonts count="20">
    <font>
      <sz val="12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2"/>
      <name val="宋体"/>
      <family val="3"/>
      <charset val="134"/>
    </font>
    <font>
      <b/>
      <sz val="11"/>
      <color indexed="10"/>
      <name val="微软雅黑"/>
      <family val="2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sz val="9"/>
      <name val="DengXian"/>
      <charset val="134"/>
    </font>
    <font>
      <sz val="12"/>
      <color indexed="8"/>
      <name val="微软雅黑"/>
      <family val="2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sz val="11"/>
      <color indexed="8"/>
      <name val="DengXian"/>
      <charset val="134"/>
    </font>
    <font>
      <sz val="11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9" fillId="0" borderId="0"/>
    <xf numFmtId="177" fontId="16" fillId="0" borderId="0"/>
    <xf numFmtId="181" fontId="18" fillId="0" borderId="0"/>
    <xf numFmtId="0" fontId="19" fillId="0" borderId="0">
      <protection locked="0"/>
    </xf>
    <xf numFmtId="0" fontId="6" fillId="0" borderId="0">
      <protection locked="0"/>
    </xf>
    <xf numFmtId="0" fontId="9" fillId="0" borderId="0">
      <protection locked="0"/>
    </xf>
  </cellStyleXfs>
  <cellXfs count="136">
    <xf numFmtId="0" fontId="0" fillId="0" borderId="0" xfId="0">
      <alignment vertical="center"/>
    </xf>
    <xf numFmtId="0" fontId="1" fillId="2" borderId="0" xfId="6" applyFont="1" applyFill="1" applyAlignment="1" applyProtection="1">
      <alignment vertical="center"/>
    </xf>
    <xf numFmtId="0" fontId="1" fillId="2" borderId="0" xfId="6" applyFont="1" applyFill="1" applyAlignment="1" applyProtection="1">
      <alignment horizontal="center" vertical="center"/>
    </xf>
    <xf numFmtId="0" fontId="1" fillId="2" borderId="0" xfId="6" applyFont="1" applyFill="1" applyAlignment="1" applyProtection="1">
      <alignment horizontal="left" vertical="center"/>
    </xf>
    <xf numFmtId="176" fontId="1" fillId="2" borderId="0" xfId="6" applyNumberFormat="1" applyFont="1" applyFill="1" applyAlignment="1" applyProtection="1">
      <alignment horizontal="center" vertical="center"/>
    </xf>
    <xf numFmtId="0" fontId="1" fillId="2" borderId="0" xfId="6" applyFont="1" applyFill="1" applyAlignment="1" applyProtection="1">
      <alignment horizontal="center" vertical="center" wrapText="1"/>
    </xf>
    <xf numFmtId="177" fontId="1" fillId="2" borderId="0" xfId="6" applyNumberFormat="1" applyFont="1" applyFill="1" applyAlignment="1" applyProtection="1">
      <alignment horizontal="center" vertical="center"/>
    </xf>
    <xf numFmtId="0" fontId="1" fillId="2" borderId="1" xfId="6" applyFont="1" applyFill="1" applyBorder="1" applyAlignment="1" applyProtection="1">
      <alignment horizontal="left" vertical="center"/>
    </xf>
    <xf numFmtId="0" fontId="1" fillId="2" borderId="2" xfId="6" applyFont="1" applyFill="1" applyBorder="1" applyAlignment="1" applyProtection="1">
      <alignment horizontal="center" vertical="center"/>
    </xf>
    <xf numFmtId="0" fontId="1" fillId="2" borderId="2" xfId="6" applyFont="1" applyFill="1" applyBorder="1" applyAlignment="1" applyProtection="1">
      <alignment horizontal="left" vertical="center"/>
    </xf>
    <xf numFmtId="176" fontId="1" fillId="2" borderId="2" xfId="6" applyNumberFormat="1" applyFont="1" applyFill="1" applyBorder="1" applyAlignment="1" applyProtection="1">
      <alignment horizontal="center" vertical="center"/>
    </xf>
    <xf numFmtId="0" fontId="1" fillId="2" borderId="3" xfId="6" applyFont="1" applyFill="1" applyBorder="1" applyAlignment="1" applyProtection="1">
      <alignment horizontal="center" vertical="center" wrapText="1"/>
    </xf>
    <xf numFmtId="0" fontId="1" fillId="2" borderId="4" xfId="6" applyFont="1" applyFill="1" applyBorder="1" applyAlignment="1" applyProtection="1">
      <alignment horizontal="left" vertical="center"/>
    </xf>
    <xf numFmtId="0" fontId="1" fillId="2" borderId="0" xfId="6" applyFont="1" applyFill="1" applyBorder="1" applyAlignment="1" applyProtection="1">
      <alignment horizontal="center" vertical="center"/>
    </xf>
    <xf numFmtId="0" fontId="1" fillId="2" borderId="0" xfId="6" applyFont="1" applyFill="1" applyBorder="1" applyAlignment="1" applyProtection="1">
      <alignment horizontal="left" vertical="center"/>
    </xf>
    <xf numFmtId="176" fontId="1" fillId="2" borderId="0" xfId="6" applyNumberFormat="1" applyFont="1" applyFill="1" applyBorder="1" applyAlignment="1" applyProtection="1">
      <alignment horizontal="center" vertical="center"/>
    </xf>
    <xf numFmtId="0" fontId="1" fillId="2" borderId="5" xfId="6" applyFont="1" applyFill="1" applyBorder="1" applyAlignment="1" applyProtection="1">
      <alignment horizontal="center" vertical="center" wrapText="1"/>
    </xf>
    <xf numFmtId="0" fontId="2" fillId="2" borderId="6" xfId="6" applyFont="1" applyFill="1" applyBorder="1" applyAlignment="1" applyProtection="1">
      <alignment horizontal="center" vertical="center" wrapText="1"/>
    </xf>
    <xf numFmtId="176" fontId="2" fillId="2" borderId="6" xfId="6" applyNumberFormat="1" applyFont="1" applyFill="1" applyBorder="1" applyAlignment="1" applyProtection="1">
      <alignment horizontal="center" vertical="center"/>
    </xf>
    <xf numFmtId="0" fontId="1" fillId="2" borderId="6" xfId="6" applyFont="1" applyFill="1" applyBorder="1" applyAlignment="1" applyProtection="1">
      <alignment horizontal="center" vertical="center" wrapText="1"/>
    </xf>
    <xf numFmtId="0" fontId="3" fillId="3" borderId="6" xfId="6" applyFont="1" applyFill="1" applyBorder="1" applyAlignment="1" applyProtection="1">
      <alignment horizontal="left" vertical="center" wrapText="1"/>
    </xf>
    <xf numFmtId="0" fontId="1" fillId="4" borderId="6" xfId="6" applyFont="1" applyFill="1" applyBorder="1" applyAlignment="1" applyProtection="1">
      <alignment horizontal="center" vertical="center" wrapText="1"/>
    </xf>
    <xf numFmtId="176" fontId="1" fillId="0" borderId="6" xfId="6" applyNumberFormat="1" applyFont="1" applyFill="1" applyBorder="1" applyAlignment="1" applyProtection="1">
      <alignment horizontal="center" vertical="center"/>
    </xf>
    <xf numFmtId="0" fontId="1" fillId="0" borderId="0" xfId="6" applyFont="1" applyFill="1" applyAlignment="1" applyProtection="1">
      <alignment horizontal="center" vertical="center"/>
    </xf>
    <xf numFmtId="0" fontId="3" fillId="3" borderId="6" xfId="6" applyFont="1" applyFill="1" applyBorder="1" applyAlignment="1" applyProtection="1">
      <alignment vertical="center"/>
    </xf>
    <xf numFmtId="0" fontId="3" fillId="3" borderId="6" xfId="6" applyFont="1" applyFill="1" applyBorder="1" applyAlignment="1" applyProtection="1">
      <alignment horizontal="center" vertical="center" wrapText="1"/>
    </xf>
    <xf numFmtId="0" fontId="3" fillId="3" borderId="6" xfId="6" applyFont="1" applyFill="1" applyBorder="1" applyAlignment="1" applyProtection="1">
      <alignment vertical="center" wrapText="1"/>
    </xf>
    <xf numFmtId="0" fontId="3" fillId="3" borderId="6" xfId="6" applyNumberFormat="1" applyFont="1" applyFill="1" applyBorder="1" applyAlignment="1" applyProtection="1">
      <alignment vertical="center" wrapText="1"/>
    </xf>
    <xf numFmtId="0" fontId="1" fillId="4" borderId="6" xfId="6" applyFont="1" applyFill="1" applyBorder="1" applyAlignment="1" applyProtection="1">
      <alignment horizontal="left" vertical="center" wrapText="1"/>
    </xf>
    <xf numFmtId="0" fontId="3" fillId="4" borderId="6" xfId="6" applyFont="1" applyFill="1" applyBorder="1" applyAlignment="1" applyProtection="1">
      <alignment vertical="center"/>
    </xf>
    <xf numFmtId="0" fontId="3" fillId="4" borderId="6" xfId="6" applyFont="1" applyFill="1" applyBorder="1" applyAlignment="1" applyProtection="1">
      <alignment horizontal="center" vertical="center" wrapText="1"/>
    </xf>
    <xf numFmtId="0" fontId="3" fillId="4" borderId="6" xfId="6" applyFont="1" applyFill="1" applyBorder="1" applyAlignment="1" applyProtection="1">
      <alignment vertical="center" wrapText="1"/>
    </xf>
    <xf numFmtId="0" fontId="1" fillId="2" borderId="0" xfId="5" applyFont="1" applyFill="1" applyAlignment="1" applyProtection="1">
      <alignment horizontal="center" vertical="center"/>
    </xf>
    <xf numFmtId="0" fontId="1" fillId="2" borderId="6" xfId="5" applyFont="1" applyFill="1" applyBorder="1" applyAlignment="1" applyProtection="1">
      <alignment horizontal="left" vertical="center" wrapText="1"/>
    </xf>
    <xf numFmtId="0" fontId="2" fillId="2" borderId="6" xfId="5" applyFont="1" applyFill="1" applyBorder="1" applyAlignment="1" applyProtection="1">
      <alignment horizontal="center" vertical="center" wrapText="1"/>
    </xf>
    <xf numFmtId="0" fontId="2" fillId="2" borderId="6" xfId="5" applyFont="1" applyFill="1" applyBorder="1" applyAlignment="1" applyProtection="1">
      <alignment horizontal="left" vertical="center" wrapText="1"/>
    </xf>
    <xf numFmtId="178" fontId="1" fillId="2" borderId="6" xfId="5" applyNumberFormat="1" applyFont="1" applyFill="1" applyBorder="1" applyAlignment="1" applyProtection="1">
      <alignment horizontal="center" vertical="center" wrapText="1"/>
    </xf>
    <xf numFmtId="0" fontId="1" fillId="2" borderId="0" xfId="5" applyFont="1" applyFill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vertical="center" wrapText="1"/>
      <protection hidden="1"/>
    </xf>
    <xf numFmtId="0" fontId="2" fillId="4" borderId="8" xfId="0" applyFont="1" applyFill="1" applyBorder="1" applyAlignment="1" applyProtection="1">
      <alignment vertical="center" wrapText="1"/>
      <protection hidden="1"/>
    </xf>
    <xf numFmtId="0" fontId="1" fillId="4" borderId="6" xfId="4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Protection="1">
      <alignment vertical="center"/>
      <protection hidden="1"/>
    </xf>
    <xf numFmtId="178" fontId="5" fillId="5" borderId="6" xfId="0" applyNumberFormat="1" applyFont="1" applyFill="1" applyBorder="1" applyAlignment="1" applyProtection="1">
      <alignment horizontal="center" vertical="center"/>
      <protection hidden="1"/>
    </xf>
    <xf numFmtId="0" fontId="5" fillId="5" borderId="6" xfId="0" applyNumberFormat="1" applyFont="1" applyFill="1" applyBorder="1" applyAlignment="1" applyProtection="1">
      <alignment horizontal="center" vertical="center"/>
      <protection hidden="1"/>
    </xf>
    <xf numFmtId="0" fontId="7" fillId="6" borderId="9" xfId="0" applyNumberFormat="1" applyFont="1" applyFill="1" applyBorder="1" applyAlignment="1" applyProtection="1">
      <alignment horizontal="center" vertical="center"/>
      <protection hidden="1"/>
    </xf>
    <xf numFmtId="0" fontId="7" fillId="6" borderId="10" xfId="0" applyNumberFormat="1" applyFont="1" applyFill="1" applyBorder="1" applyAlignment="1" applyProtection="1">
      <alignment horizontal="center" vertical="center"/>
      <protection hidden="1"/>
    </xf>
    <xf numFmtId="180" fontId="8" fillId="6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7" borderId="6" xfId="6" applyFont="1" applyFill="1" applyBorder="1" applyAlignment="1" applyProtection="1">
      <alignment horizontal="left" vertical="center" wrapText="1"/>
    </xf>
    <xf numFmtId="0" fontId="1" fillId="7" borderId="6" xfId="6" applyFont="1" applyFill="1" applyBorder="1" applyAlignment="1" applyProtection="1">
      <alignment horizontal="center" vertical="center" wrapText="1"/>
    </xf>
    <xf numFmtId="0" fontId="4" fillId="7" borderId="6" xfId="5" applyFont="1" applyFill="1" applyBorder="1" applyAlignment="1" applyProtection="1">
      <alignment horizontal="left" vertical="center" wrapText="1"/>
    </xf>
    <xf numFmtId="0" fontId="1" fillId="7" borderId="0" xfId="6" applyFont="1" applyFill="1" applyAlignment="1" applyProtection="1">
      <alignment horizontal="center" vertical="center"/>
    </xf>
    <xf numFmtId="0" fontId="1" fillId="7" borderId="6" xfId="6" applyNumberFormat="1" applyFont="1" applyFill="1" applyBorder="1" applyAlignment="1" applyProtection="1">
      <alignment horizontal="left" vertical="center" wrapText="1"/>
    </xf>
    <xf numFmtId="0" fontId="1" fillId="7" borderId="11" xfId="6" applyFont="1" applyFill="1" applyBorder="1" applyAlignment="1" applyProtection="1">
      <alignment horizontal="center" vertical="center" wrapText="1"/>
    </xf>
    <xf numFmtId="58" fontId="1" fillId="7" borderId="6" xfId="6" applyNumberFormat="1" applyFont="1" applyFill="1" applyBorder="1" applyAlignment="1" applyProtection="1">
      <alignment horizontal="left" vertical="center" wrapText="1"/>
    </xf>
    <xf numFmtId="0" fontId="1" fillId="7" borderId="6" xfId="6" applyFont="1" applyFill="1" applyBorder="1" applyAlignment="1" applyProtection="1">
      <alignment horizontal="center" vertical="center"/>
    </xf>
    <xf numFmtId="0" fontId="1" fillId="7" borderId="6" xfId="5" applyFont="1" applyFill="1" applyBorder="1" applyAlignment="1" applyProtection="1">
      <alignment horizontal="left" vertical="center" wrapText="1"/>
    </xf>
    <xf numFmtId="0" fontId="2" fillId="7" borderId="6" xfId="5" applyFont="1" applyFill="1" applyBorder="1" applyAlignment="1" applyProtection="1">
      <alignment horizontal="center" vertical="center" wrapText="1"/>
    </xf>
    <xf numFmtId="0" fontId="2" fillId="7" borderId="6" xfId="5" applyFont="1" applyFill="1" applyBorder="1" applyAlignment="1" applyProtection="1">
      <alignment horizontal="left" vertical="center" wrapText="1"/>
    </xf>
    <xf numFmtId="178" fontId="1" fillId="7" borderId="6" xfId="5" applyNumberFormat="1" applyFont="1" applyFill="1" applyBorder="1" applyAlignment="1" applyProtection="1">
      <alignment horizontal="center" vertical="center" wrapText="1"/>
    </xf>
    <xf numFmtId="176" fontId="1" fillId="7" borderId="6" xfId="6" applyNumberFormat="1" applyFont="1" applyFill="1" applyBorder="1" applyAlignment="1" applyProtection="1">
      <alignment horizontal="center" vertical="center"/>
    </xf>
    <xf numFmtId="0" fontId="1" fillId="7" borderId="0" xfId="5" applyFont="1" applyFill="1" applyAlignment="1" applyProtection="1">
      <alignment horizontal="left" vertical="center"/>
    </xf>
    <xf numFmtId="0" fontId="1" fillId="7" borderId="0" xfId="5" applyFont="1" applyFill="1" applyAlignment="1" applyProtection="1">
      <alignment horizontal="center" vertical="center"/>
    </xf>
    <xf numFmtId="58" fontId="1" fillId="8" borderId="6" xfId="6" applyNumberFormat="1" applyFont="1" applyFill="1" applyBorder="1" applyAlignment="1" applyProtection="1">
      <alignment horizontal="left" vertical="center" wrapText="1"/>
    </xf>
    <xf numFmtId="0" fontId="1" fillId="8" borderId="6" xfId="6" applyFont="1" applyFill="1" applyBorder="1" applyAlignment="1" applyProtection="1">
      <alignment horizontal="center" vertical="center" wrapText="1"/>
    </xf>
    <xf numFmtId="0" fontId="1" fillId="8" borderId="6" xfId="6" applyFont="1" applyFill="1" applyBorder="1" applyAlignment="1" applyProtection="1">
      <alignment horizontal="left" vertical="center" wrapText="1"/>
    </xf>
    <xf numFmtId="176" fontId="1" fillId="8" borderId="6" xfId="6" applyNumberFormat="1" applyFont="1" applyFill="1" applyBorder="1" applyAlignment="1" applyProtection="1">
      <alignment horizontal="center" vertical="center"/>
    </xf>
    <xf numFmtId="0" fontId="1" fillId="8" borderId="0" xfId="6" applyFont="1" applyFill="1" applyAlignment="1" applyProtection="1">
      <alignment horizontal="center" vertical="center"/>
    </xf>
    <xf numFmtId="0" fontId="1" fillId="8" borderId="6" xfId="0" applyNumberFormat="1" applyFont="1" applyFill="1" applyBorder="1" applyAlignment="1" applyProtection="1">
      <alignment vertical="center" wrapText="1"/>
      <protection hidden="1"/>
    </xf>
    <xf numFmtId="0" fontId="1" fillId="8" borderId="6" xfId="0" applyNumberFormat="1" applyFont="1" applyFill="1" applyBorder="1" applyAlignment="1" applyProtection="1">
      <alignment horizontal="left" vertical="center" wrapText="1"/>
      <protection hidden="1"/>
    </xf>
    <xf numFmtId="178" fontId="1" fillId="8" borderId="6" xfId="0" applyNumberFormat="1" applyFont="1" applyFill="1" applyBorder="1" applyAlignment="1" applyProtection="1">
      <alignment horizontal="center" vertical="center"/>
      <protection hidden="1"/>
    </xf>
    <xf numFmtId="0" fontId="1" fillId="8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6" xfId="0" applyFont="1" applyFill="1" applyBorder="1" applyAlignment="1" applyProtection="1">
      <alignment horizontal="center" vertical="center"/>
      <protection hidden="1"/>
    </xf>
    <xf numFmtId="0" fontId="1" fillId="8" borderId="0" xfId="0" applyNumberFormat="1" applyFont="1" applyFill="1" applyBorder="1" applyProtection="1">
      <alignment vertical="center"/>
      <protection hidden="1"/>
    </xf>
    <xf numFmtId="0" fontId="1" fillId="8" borderId="11" xfId="0" applyNumberFormat="1" applyFont="1" applyFill="1" applyBorder="1" applyAlignment="1" applyProtection="1">
      <alignment vertical="center" wrapText="1"/>
      <protection hidden="1"/>
    </xf>
    <xf numFmtId="0" fontId="1" fillId="8" borderId="11" xfId="0" applyNumberFormat="1" applyFont="1" applyFill="1" applyBorder="1" applyAlignment="1" applyProtection="1">
      <alignment horizontal="left" vertical="center" wrapText="1"/>
      <protection hidden="1"/>
    </xf>
    <xf numFmtId="0" fontId="1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vertical="center"/>
    </xf>
    <xf numFmtId="58" fontId="4" fillId="7" borderId="6" xfId="6" applyNumberFormat="1" applyFont="1" applyFill="1" applyBorder="1" applyAlignment="1" applyProtection="1">
      <alignment horizontal="left" vertical="center" wrapText="1"/>
    </xf>
    <xf numFmtId="0" fontId="4" fillId="7" borderId="6" xfId="6" applyNumberFormat="1" applyFont="1" applyFill="1" applyBorder="1" applyAlignment="1" applyProtection="1">
      <alignment horizontal="left" vertical="center" wrapText="1"/>
    </xf>
    <xf numFmtId="179" fontId="1" fillId="7" borderId="6" xfId="6" applyNumberFormat="1" applyFont="1" applyFill="1" applyBorder="1" applyAlignment="1" applyProtection="1">
      <alignment horizontal="left" vertical="center" wrapText="1"/>
    </xf>
    <xf numFmtId="0" fontId="1" fillId="7" borderId="6" xfId="6" applyFont="1" applyFill="1" applyBorder="1" applyAlignment="1" applyProtection="1">
      <alignment vertical="center" wrapText="1"/>
    </xf>
    <xf numFmtId="0" fontId="3" fillId="7" borderId="6" xfId="6" applyFont="1" applyFill="1" applyBorder="1" applyAlignment="1" applyProtection="1">
      <alignment horizontal="center" vertical="center" wrapText="1"/>
    </xf>
    <xf numFmtId="0" fontId="1" fillId="9" borderId="6" xfId="6" applyFont="1" applyFill="1" applyBorder="1" applyAlignment="1" applyProtection="1">
      <alignment vertical="center" wrapText="1"/>
    </xf>
    <xf numFmtId="0" fontId="1" fillId="9" borderId="6" xfId="6" applyFont="1" applyFill="1" applyBorder="1" applyAlignment="1" applyProtection="1">
      <alignment horizontal="left" vertical="center" wrapText="1"/>
    </xf>
    <xf numFmtId="0" fontId="1" fillId="9" borderId="6" xfId="6" applyFont="1" applyFill="1" applyBorder="1" applyAlignment="1" applyProtection="1">
      <alignment horizontal="center" vertical="center" wrapText="1"/>
    </xf>
    <xf numFmtId="0" fontId="1" fillId="9" borderId="0" xfId="6" applyFont="1" applyFill="1" applyAlignment="1" applyProtection="1">
      <alignment horizontal="center" vertical="center"/>
    </xf>
    <xf numFmtId="0" fontId="1" fillId="9" borderId="6" xfId="5" applyFont="1" applyFill="1" applyBorder="1" applyAlignment="1" applyProtection="1">
      <alignment horizontal="left" vertical="center" wrapText="1"/>
    </xf>
    <xf numFmtId="0" fontId="1" fillId="9" borderId="6" xfId="5" applyFont="1" applyFill="1" applyBorder="1" applyAlignment="1" applyProtection="1">
      <alignment horizontal="center" vertical="center" wrapText="1"/>
    </xf>
    <xf numFmtId="178" fontId="1" fillId="9" borderId="6" xfId="5" applyNumberFormat="1" applyFont="1" applyFill="1" applyBorder="1" applyAlignment="1" applyProtection="1">
      <alignment horizontal="center" vertical="center"/>
    </xf>
    <xf numFmtId="176" fontId="1" fillId="9" borderId="6" xfId="6" applyNumberFormat="1" applyFont="1" applyFill="1" applyBorder="1" applyAlignment="1" applyProtection="1">
      <alignment horizontal="center" vertical="center"/>
    </xf>
    <xf numFmtId="0" fontId="1" fillId="9" borderId="0" xfId="5" applyFont="1" applyFill="1" applyAlignment="1" applyProtection="1">
      <alignment horizontal="left" vertical="center"/>
    </xf>
    <xf numFmtId="0" fontId="1" fillId="9" borderId="0" xfId="5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5" fillId="2" borderId="6" xfId="0" applyFont="1" applyFill="1" applyBorder="1" applyAlignment="1">
      <alignment horizontal="center" vertical="center"/>
    </xf>
    <xf numFmtId="179" fontId="15" fillId="2" borderId="6" xfId="0" applyNumberFormat="1" applyFont="1" applyFill="1" applyBorder="1" applyAlignment="1">
      <alignment horizontal="center" vertical="center"/>
    </xf>
    <xf numFmtId="0" fontId="15" fillId="2" borderId="6" xfId="2" applyNumberFormat="1" applyFont="1" applyFill="1" applyBorder="1" applyAlignment="1" applyProtection="1">
      <alignment horizontal="center" vertical="center" wrapText="1"/>
    </xf>
    <xf numFmtId="0" fontId="17" fillId="2" borderId="6" xfId="1" applyFont="1" applyFill="1" applyBorder="1" applyAlignment="1" applyProtection="1">
      <alignment horizontal="center" vertical="center" wrapText="1"/>
      <protection hidden="1"/>
    </xf>
    <xf numFmtId="181" fontId="17" fillId="2" borderId="6" xfId="3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79" fontId="17" fillId="2" borderId="6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0" applyNumberFormat="1">
      <alignment vertical="center"/>
    </xf>
    <xf numFmtId="58" fontId="1" fillId="9" borderId="6" xfId="6" applyNumberFormat="1" applyFont="1" applyFill="1" applyBorder="1" applyAlignment="1" applyProtection="1">
      <alignment horizontal="left" vertical="center" wrapText="1"/>
    </xf>
    <xf numFmtId="0" fontId="1" fillId="9" borderId="6" xfId="6" applyNumberFormat="1" applyFont="1" applyFill="1" applyBorder="1" applyAlignment="1" applyProtection="1">
      <alignment horizontal="left" vertical="center" wrapText="1"/>
    </xf>
    <xf numFmtId="0" fontId="1" fillId="9" borderId="6" xfId="6" applyFont="1" applyFill="1" applyBorder="1" applyAlignment="1" applyProtection="1">
      <alignment horizontal="center" vertical="center"/>
    </xf>
    <xf numFmtId="58" fontId="1" fillId="0" borderId="6" xfId="6" applyNumberFormat="1" applyFont="1" applyFill="1" applyBorder="1" applyAlignment="1" applyProtection="1">
      <alignment horizontal="left" vertical="center" wrapText="1"/>
    </xf>
    <xf numFmtId="0" fontId="1" fillId="0" borderId="6" xfId="6" applyFont="1" applyFill="1" applyBorder="1" applyAlignment="1" applyProtection="1">
      <alignment horizontal="center" vertical="center" wrapText="1"/>
    </xf>
    <xf numFmtId="0" fontId="1" fillId="7" borderId="6" xfId="6" applyFont="1" applyFill="1" applyBorder="1" applyAlignment="1" applyProtection="1">
      <alignment horizontal="left" vertical="center" wrapText="1"/>
    </xf>
    <xf numFmtId="0" fontId="1" fillId="9" borderId="11" xfId="6" applyFont="1" applyFill="1" applyBorder="1" applyAlignment="1" applyProtection="1">
      <alignment horizontal="center" vertical="center"/>
    </xf>
    <xf numFmtId="0" fontId="1" fillId="9" borderId="13" xfId="6" applyFont="1" applyFill="1" applyBorder="1" applyAlignment="1" applyProtection="1">
      <alignment horizontal="center" vertical="center"/>
    </xf>
    <xf numFmtId="0" fontId="1" fillId="0" borderId="11" xfId="6" applyFont="1" applyFill="1" applyBorder="1" applyAlignment="1" applyProtection="1">
      <alignment horizontal="left" vertical="center" wrapText="1"/>
    </xf>
    <xf numFmtId="0" fontId="1" fillId="0" borderId="12" xfId="6" applyFont="1" applyFill="1" applyBorder="1" applyAlignment="1" applyProtection="1">
      <alignment horizontal="left" vertical="center" wrapText="1"/>
    </xf>
    <xf numFmtId="0" fontId="3" fillId="3" borderId="6" xfId="6" applyFont="1" applyFill="1" applyBorder="1" applyAlignment="1" applyProtection="1">
      <alignment horizontal="left" vertical="center" wrapText="1"/>
    </xf>
    <xf numFmtId="0" fontId="1" fillId="2" borderId="0" xfId="6" applyFont="1" applyFill="1" applyAlignment="1" applyProtection="1">
      <alignment horizontal="center" vertical="center"/>
    </xf>
    <xf numFmtId="0" fontId="1" fillId="7" borderId="11" xfId="6" applyFont="1" applyFill="1" applyBorder="1" applyAlignment="1" applyProtection="1">
      <alignment horizontal="center" vertical="center" wrapText="1"/>
    </xf>
    <xf numFmtId="0" fontId="1" fillId="7" borderId="12" xfId="6" applyFont="1" applyFill="1" applyBorder="1" applyAlignment="1" applyProtection="1">
      <alignment horizontal="center" vertical="center" wrapText="1"/>
    </xf>
    <xf numFmtId="0" fontId="1" fillId="7" borderId="13" xfId="6" applyFont="1" applyFill="1" applyBorder="1" applyAlignment="1" applyProtection="1">
      <alignment horizontal="center" vertical="center" wrapText="1"/>
    </xf>
    <xf numFmtId="0" fontId="7" fillId="6" borderId="9" xfId="0" applyNumberFormat="1" applyFont="1" applyFill="1" applyBorder="1" applyAlignment="1" applyProtection="1">
      <alignment horizontal="center" vertical="center"/>
      <protection hidden="1"/>
    </xf>
    <xf numFmtId="0" fontId="7" fillId="6" borderId="10" xfId="0" applyNumberFormat="1" applyFont="1" applyFill="1" applyBorder="1" applyAlignment="1" applyProtection="1">
      <alignment horizontal="center" vertical="center"/>
      <protection hidden="1"/>
    </xf>
    <xf numFmtId="0" fontId="1" fillId="2" borderId="0" xfId="6" applyFont="1" applyFill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0" fontId="5" fillId="5" borderId="9" xfId="0" applyNumberFormat="1" applyFont="1" applyFill="1" applyBorder="1" applyAlignment="1" applyProtection="1">
      <alignment horizontal="center" vertical="center"/>
      <protection hidden="1"/>
    </xf>
    <xf numFmtId="0" fontId="5" fillId="5" borderId="10" xfId="0" applyNumberFormat="1" applyFont="1" applyFill="1" applyBorder="1" applyAlignment="1" applyProtection="1">
      <alignment horizontal="center" vertical="center"/>
      <protection hidden="1"/>
    </xf>
    <xf numFmtId="0" fontId="6" fillId="5" borderId="9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NumberFormat="1" applyFont="1" applyFill="1" applyBorder="1" applyAlignment="1" applyProtection="1">
      <alignment horizontal="center" vertical="center"/>
      <protection hidden="1"/>
    </xf>
    <xf numFmtId="0" fontId="1" fillId="8" borderId="14" xfId="0" applyNumberFormat="1" applyFont="1" applyFill="1" applyBorder="1" applyAlignment="1" applyProtection="1">
      <alignment horizontal="left" vertical="center" wrapText="1"/>
      <protection hidden="1"/>
    </xf>
    <xf numFmtId="0" fontId="1" fillId="8" borderId="15" xfId="0" applyNumberFormat="1" applyFont="1" applyFill="1" applyBorder="1" applyAlignment="1" applyProtection="1">
      <alignment horizontal="left" vertical="center" wrapText="1"/>
      <protection hidden="1"/>
    </xf>
    <xf numFmtId="0" fontId="2" fillId="2" borderId="6" xfId="6" applyFont="1" applyFill="1" applyBorder="1" applyAlignment="1" applyProtection="1">
      <alignment horizontal="center" vertical="center" wrapText="1"/>
    </xf>
    <xf numFmtId="0" fontId="1" fillId="9" borderId="11" xfId="5" applyFont="1" applyFill="1" applyBorder="1" applyAlignment="1" applyProtection="1">
      <alignment horizontal="left" vertical="center" wrapText="1"/>
    </xf>
    <xf numFmtId="0" fontId="1" fillId="9" borderId="13" xfId="5" applyFont="1" applyFill="1" applyBorder="1" applyAlignment="1" applyProtection="1">
      <alignment horizontal="left" vertical="center" wrapText="1"/>
    </xf>
    <xf numFmtId="58" fontId="1" fillId="7" borderId="11" xfId="6" applyNumberFormat="1" applyFont="1" applyFill="1" applyBorder="1" applyAlignment="1" applyProtection="1">
      <alignment horizontal="left" vertical="center" wrapText="1"/>
    </xf>
    <xf numFmtId="58" fontId="1" fillId="7" borderId="13" xfId="6" applyNumberFormat="1" applyFont="1" applyFill="1" applyBorder="1" applyAlignment="1" applyProtection="1">
      <alignment horizontal="left" vertical="center" wrapText="1"/>
    </xf>
    <xf numFmtId="0" fontId="13" fillId="10" borderId="6" xfId="0" applyFont="1" applyFill="1" applyBorder="1" applyAlignment="1">
      <alignment horizontal="center" vertical="center"/>
    </xf>
  </cellXfs>
  <cellStyles count="7">
    <cellStyle name="0,0_x000d__x000d_NA_x000d__x000d_" xfId="1"/>
    <cellStyle name="Normal 2" xfId="2"/>
    <cellStyle name="常规" xfId="0" builtinId="0"/>
    <cellStyle name="常规 12" xfId="3"/>
    <cellStyle name="常规 2" xfId="4"/>
    <cellStyle name="常规 2_别克品牌广州车展活动旅行社SOW1106PO" xfId="5"/>
    <cellStyle name="常规 3" xfId="6"/>
  </cellStyles>
  <dxfs count="1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29" zoomScaleNormal="50" workbookViewId="0">
      <selection activeCell="D12" sqref="D12"/>
    </sheetView>
  </sheetViews>
  <sheetFormatPr defaultColWidth="19.75" defaultRowHeight="14.25"/>
  <cols>
    <col min="1" max="1" width="30.75" style="1" customWidth="1"/>
    <col min="2" max="2" width="15.25" style="2" customWidth="1"/>
    <col min="3" max="3" width="46.125" style="3" customWidth="1"/>
    <col min="4" max="4" width="8.5" style="3" customWidth="1"/>
    <col min="5" max="6" width="4.5" style="4" customWidth="1"/>
    <col min="7" max="7" width="8.625" style="4" customWidth="1"/>
    <col min="8" max="8" width="30.625" style="5" customWidth="1"/>
    <col min="9" max="16384" width="19.75" style="1"/>
  </cols>
  <sheetData>
    <row r="1" spans="1:8">
      <c r="A1" s="115"/>
      <c r="B1" s="115"/>
      <c r="C1" s="115"/>
      <c r="D1" s="2"/>
      <c r="H1" s="5" t="s">
        <v>59</v>
      </c>
    </row>
    <row r="2" spans="1:8" ht="28.5">
      <c r="A2" s="3" t="s">
        <v>0</v>
      </c>
      <c r="B2" s="121" t="s">
        <v>45</v>
      </c>
      <c r="C2" s="121"/>
      <c r="D2" s="121"/>
      <c r="E2" s="121"/>
      <c r="H2" s="5" t="s">
        <v>60</v>
      </c>
    </row>
    <row r="3" spans="1:8">
      <c r="A3" s="3" t="s">
        <v>1</v>
      </c>
      <c r="B3" s="6" t="s">
        <v>61</v>
      </c>
      <c r="H3" s="5" t="s">
        <v>62</v>
      </c>
    </row>
    <row r="4" spans="1:8">
      <c r="A4" s="7" t="s">
        <v>2</v>
      </c>
      <c r="B4" s="8" t="s">
        <v>27</v>
      </c>
      <c r="C4" s="9"/>
      <c r="D4" s="9"/>
      <c r="E4" s="10"/>
      <c r="F4" s="10"/>
      <c r="G4" s="10"/>
      <c r="H4" s="11"/>
    </row>
    <row r="5" spans="1:8">
      <c r="A5" s="12" t="s">
        <v>3</v>
      </c>
      <c r="B5" s="13"/>
      <c r="C5" s="14"/>
      <c r="D5" s="14"/>
      <c r="E5" s="15"/>
      <c r="F5" s="15"/>
      <c r="G5" s="15"/>
      <c r="H5" s="16"/>
    </row>
    <row r="6" spans="1:8">
      <c r="A6" s="12" t="s">
        <v>4</v>
      </c>
      <c r="B6" s="13"/>
      <c r="C6" s="14"/>
      <c r="D6" s="14"/>
      <c r="E6" s="15"/>
      <c r="F6" s="15"/>
      <c r="G6" s="15"/>
      <c r="H6" s="16"/>
    </row>
    <row r="7" spans="1:8" s="2" customFormat="1">
      <c r="A7" s="130" t="s">
        <v>5</v>
      </c>
      <c r="B7" s="130"/>
      <c r="C7" s="17" t="s">
        <v>6</v>
      </c>
      <c r="D7" s="17" t="s">
        <v>48</v>
      </c>
      <c r="E7" s="18" t="s">
        <v>7</v>
      </c>
      <c r="F7" s="18" t="s">
        <v>8</v>
      </c>
      <c r="G7" s="18"/>
      <c r="H7" s="19" t="s">
        <v>9</v>
      </c>
    </row>
    <row r="8" spans="1:8" s="2" customFormat="1" ht="15">
      <c r="A8" s="114" t="s">
        <v>28</v>
      </c>
      <c r="B8" s="114"/>
      <c r="C8" s="114"/>
      <c r="D8" s="114"/>
      <c r="E8" s="114"/>
      <c r="F8" s="114"/>
      <c r="G8" s="20"/>
      <c r="H8" s="21"/>
    </row>
    <row r="9" spans="1:8" s="52" customFormat="1" ht="66" customHeight="1">
      <c r="A9" s="49" t="s">
        <v>29</v>
      </c>
      <c r="B9" s="50" t="s">
        <v>16</v>
      </c>
      <c r="C9" s="49" t="s">
        <v>36</v>
      </c>
      <c r="D9" s="49">
        <v>1800</v>
      </c>
      <c r="E9" s="61">
        <v>1</v>
      </c>
      <c r="F9" s="61">
        <v>41</v>
      </c>
      <c r="G9" s="61">
        <f t="shared" ref="G9:G14" si="0">D9*E9*F9</f>
        <v>73800</v>
      </c>
      <c r="H9" s="49"/>
    </row>
    <row r="10" spans="1:8" s="52" customFormat="1" ht="33.75" customHeight="1">
      <c r="A10" s="109" t="s">
        <v>17</v>
      </c>
      <c r="B10" s="109"/>
      <c r="C10" s="79"/>
      <c r="D10" s="80">
        <v>0</v>
      </c>
      <c r="E10" s="56">
        <v>1</v>
      </c>
      <c r="F10" s="56">
        <v>1</v>
      </c>
      <c r="G10" s="61">
        <f t="shared" si="0"/>
        <v>0</v>
      </c>
      <c r="H10" s="49"/>
    </row>
    <row r="11" spans="1:8" s="87" customFormat="1">
      <c r="A11" s="112" t="s">
        <v>15</v>
      </c>
      <c r="B11" s="110" t="s">
        <v>35</v>
      </c>
      <c r="C11" s="104">
        <v>43054</v>
      </c>
      <c r="D11" s="105">
        <v>225</v>
      </c>
      <c r="E11" s="106">
        <v>1</v>
      </c>
      <c r="F11" s="106">
        <v>78</v>
      </c>
      <c r="G11" s="91">
        <f t="shared" si="0"/>
        <v>17550</v>
      </c>
      <c r="H11" s="85"/>
    </row>
    <row r="12" spans="1:8" s="87" customFormat="1">
      <c r="A12" s="113"/>
      <c r="B12" s="111"/>
      <c r="C12" s="104">
        <v>43055</v>
      </c>
      <c r="D12" s="105">
        <v>225</v>
      </c>
      <c r="E12" s="106">
        <v>1</v>
      </c>
      <c r="F12" s="106">
        <v>40</v>
      </c>
      <c r="G12" s="91">
        <f t="shared" si="0"/>
        <v>9000</v>
      </c>
      <c r="H12" s="85"/>
    </row>
    <row r="13" spans="1:8" s="52" customFormat="1">
      <c r="A13" s="113"/>
      <c r="B13" s="54" t="s">
        <v>18</v>
      </c>
      <c r="C13" s="55">
        <v>43054</v>
      </c>
      <c r="D13" s="105">
        <v>225</v>
      </c>
      <c r="E13" s="56">
        <v>1</v>
      </c>
      <c r="F13" s="56">
        <v>48</v>
      </c>
      <c r="G13" s="61">
        <f t="shared" si="0"/>
        <v>10800</v>
      </c>
      <c r="H13" s="49"/>
    </row>
    <row r="14" spans="1:8" s="52" customFormat="1">
      <c r="A14" s="49" t="s">
        <v>10</v>
      </c>
      <c r="B14" s="50" t="s">
        <v>23</v>
      </c>
      <c r="C14" s="49" t="s">
        <v>34</v>
      </c>
      <c r="D14" s="53">
        <v>0</v>
      </c>
      <c r="E14" s="61">
        <v>2</v>
      </c>
      <c r="F14" s="61">
        <v>3</v>
      </c>
      <c r="G14" s="61">
        <f t="shared" si="0"/>
        <v>0</v>
      </c>
      <c r="H14" s="49"/>
    </row>
    <row r="15" spans="1:8" s="2" customFormat="1" ht="15">
      <c r="A15" s="24" t="s">
        <v>30</v>
      </c>
      <c r="B15" s="25"/>
      <c r="C15" s="26"/>
      <c r="D15" s="27"/>
      <c r="E15" s="26"/>
      <c r="F15" s="26"/>
      <c r="G15" s="26"/>
      <c r="H15" s="28"/>
    </row>
    <row r="16" spans="1:8" s="87" customFormat="1">
      <c r="A16" s="116" t="s">
        <v>14</v>
      </c>
      <c r="B16" s="116" t="s">
        <v>39</v>
      </c>
      <c r="C16" s="84" t="s">
        <v>85</v>
      </c>
      <c r="D16" s="85">
        <v>2120</v>
      </c>
      <c r="E16" s="86">
        <v>1</v>
      </c>
      <c r="F16" s="86">
        <v>1</v>
      </c>
      <c r="G16" s="85">
        <f>D16</f>
        <v>2120</v>
      </c>
      <c r="H16" s="85"/>
    </row>
    <row r="17" spans="1:8" s="52" customFormat="1">
      <c r="A17" s="117"/>
      <c r="B17" s="117"/>
      <c r="C17" s="49" t="s">
        <v>38</v>
      </c>
      <c r="D17" s="49">
        <v>21200</v>
      </c>
      <c r="E17" s="50">
        <v>1</v>
      </c>
      <c r="F17" s="50">
        <v>1</v>
      </c>
      <c r="G17" s="85">
        <f>D17</f>
        <v>21200</v>
      </c>
      <c r="H17" s="109" t="s">
        <v>42</v>
      </c>
    </row>
    <row r="18" spans="1:8" s="52" customFormat="1">
      <c r="A18" s="118"/>
      <c r="B18" s="118"/>
      <c r="C18" s="49" t="s">
        <v>37</v>
      </c>
      <c r="D18" s="49">
        <v>21200</v>
      </c>
      <c r="E18" s="50">
        <v>1</v>
      </c>
      <c r="F18" s="50">
        <v>1</v>
      </c>
      <c r="G18" s="85">
        <f>D18</f>
        <v>21200</v>
      </c>
      <c r="H18" s="109"/>
    </row>
    <row r="19" spans="1:8" s="2" customFormat="1" ht="15">
      <c r="A19" s="29" t="s">
        <v>11</v>
      </c>
      <c r="B19" s="30"/>
      <c r="C19" s="31"/>
      <c r="D19" s="31"/>
      <c r="E19" s="31"/>
      <c r="F19" s="31"/>
      <c r="G19" s="31"/>
      <c r="H19" s="28"/>
    </row>
    <row r="20" spans="1:8" s="68" customFormat="1">
      <c r="A20" s="64">
        <v>43053</v>
      </c>
      <c r="B20" s="65" t="s">
        <v>19</v>
      </c>
      <c r="C20" s="66" t="s">
        <v>32</v>
      </c>
      <c r="D20" s="66">
        <v>2000</v>
      </c>
      <c r="E20" s="67">
        <v>1</v>
      </c>
      <c r="F20" s="67">
        <v>1</v>
      </c>
      <c r="G20" s="67">
        <f>D20*E20*F20</f>
        <v>2000</v>
      </c>
      <c r="H20" s="66"/>
    </row>
    <row r="21" spans="1:8" s="68" customFormat="1">
      <c r="A21" s="107">
        <v>43054</v>
      </c>
      <c r="B21" s="65" t="s">
        <v>19</v>
      </c>
      <c r="C21" s="66" t="s">
        <v>70</v>
      </c>
      <c r="D21" s="66">
        <v>1200</v>
      </c>
      <c r="E21" s="67">
        <v>1</v>
      </c>
      <c r="F21" s="67">
        <v>1</v>
      </c>
      <c r="G21" s="67">
        <f t="shared" ref="G21:G40" si="1">D21*E21*F21</f>
        <v>1200</v>
      </c>
      <c r="H21" s="66"/>
    </row>
    <row r="22" spans="1:8" s="68" customFormat="1">
      <c r="A22" s="107"/>
      <c r="B22" s="65" t="s">
        <v>71</v>
      </c>
      <c r="C22" s="66" t="s">
        <v>72</v>
      </c>
      <c r="D22" s="66">
        <v>700</v>
      </c>
      <c r="E22" s="67">
        <v>1</v>
      </c>
      <c r="F22" s="67">
        <v>1</v>
      </c>
      <c r="G22" s="67">
        <f t="shared" si="1"/>
        <v>700</v>
      </c>
      <c r="H22" s="66"/>
    </row>
    <row r="23" spans="1:8" s="68" customFormat="1">
      <c r="A23" s="107"/>
      <c r="B23" s="65" t="s">
        <v>33</v>
      </c>
      <c r="C23" s="66" t="s">
        <v>40</v>
      </c>
      <c r="D23" s="66">
        <v>2000</v>
      </c>
      <c r="E23" s="67">
        <v>1</v>
      </c>
      <c r="F23" s="67">
        <v>3</v>
      </c>
      <c r="G23" s="67">
        <f t="shared" si="1"/>
        <v>6000</v>
      </c>
      <c r="H23" s="66"/>
    </row>
    <row r="24" spans="1:8" s="68" customFormat="1">
      <c r="A24" s="107">
        <v>43055</v>
      </c>
      <c r="B24" s="108" t="s">
        <v>33</v>
      </c>
      <c r="C24" s="66" t="s">
        <v>73</v>
      </c>
      <c r="D24" s="66">
        <v>2200</v>
      </c>
      <c r="E24" s="67">
        <v>1</v>
      </c>
      <c r="F24" s="67">
        <v>1</v>
      </c>
      <c r="G24" s="67">
        <f t="shared" si="1"/>
        <v>2200</v>
      </c>
      <c r="H24" s="66"/>
    </row>
    <row r="25" spans="1:8" s="68" customFormat="1">
      <c r="A25" s="107"/>
      <c r="B25" s="108"/>
      <c r="C25" s="66" t="s">
        <v>70</v>
      </c>
      <c r="D25" s="66">
        <v>800</v>
      </c>
      <c r="E25" s="67">
        <v>1</v>
      </c>
      <c r="F25" s="67">
        <v>1</v>
      </c>
      <c r="G25" s="67">
        <f t="shared" si="1"/>
        <v>800</v>
      </c>
      <c r="H25" s="66"/>
    </row>
    <row r="26" spans="1:8" s="68" customFormat="1" ht="21" customHeight="1">
      <c r="A26" s="64" t="s">
        <v>69</v>
      </c>
      <c r="B26" s="65" t="s">
        <v>46</v>
      </c>
      <c r="C26" s="66" t="s">
        <v>68</v>
      </c>
      <c r="D26" s="66">
        <v>1800</v>
      </c>
      <c r="E26" s="67">
        <v>3</v>
      </c>
      <c r="F26" s="67">
        <v>1</v>
      </c>
      <c r="G26" s="67">
        <f t="shared" si="1"/>
        <v>5400</v>
      </c>
      <c r="H26" s="66"/>
    </row>
    <row r="27" spans="1:8" s="68" customFormat="1" ht="21" customHeight="1">
      <c r="A27" s="64" t="s">
        <v>67</v>
      </c>
      <c r="B27" s="65" t="s">
        <v>65</v>
      </c>
      <c r="C27" s="66" t="s">
        <v>66</v>
      </c>
      <c r="D27" s="66">
        <v>1500</v>
      </c>
      <c r="E27" s="67">
        <v>2</v>
      </c>
      <c r="F27" s="67">
        <v>1</v>
      </c>
      <c r="G27" s="67">
        <f t="shared" si="1"/>
        <v>3000</v>
      </c>
      <c r="H27" s="66"/>
    </row>
    <row r="28" spans="1:8" s="68" customFormat="1" ht="21" customHeight="1">
      <c r="A28" s="64"/>
      <c r="B28" s="65"/>
      <c r="C28" s="66" t="s">
        <v>81</v>
      </c>
      <c r="D28" s="66">
        <f>专车!C11</f>
        <v>2024.0200000000002</v>
      </c>
      <c r="E28" s="67">
        <v>1</v>
      </c>
      <c r="F28" s="67">
        <v>1</v>
      </c>
      <c r="G28" s="67">
        <f t="shared" si="1"/>
        <v>2024.0200000000002</v>
      </c>
      <c r="H28" s="66"/>
    </row>
    <row r="29" spans="1:8" s="23" customFormat="1" ht="15">
      <c r="A29" s="29" t="s">
        <v>22</v>
      </c>
      <c r="B29" s="30"/>
      <c r="C29" s="31"/>
      <c r="D29" s="31"/>
      <c r="E29" s="31"/>
      <c r="F29" s="31"/>
      <c r="G29" s="31"/>
      <c r="H29" s="28"/>
    </row>
    <row r="30" spans="1:8" s="52" customFormat="1">
      <c r="A30" s="133" t="s">
        <v>26</v>
      </c>
      <c r="B30" s="50"/>
      <c r="C30" s="49" t="s">
        <v>31</v>
      </c>
      <c r="D30" s="49">
        <v>500</v>
      </c>
      <c r="E30" s="61">
        <v>1</v>
      </c>
      <c r="F30" s="61">
        <v>12</v>
      </c>
      <c r="G30" s="61">
        <f t="shared" si="1"/>
        <v>6000</v>
      </c>
      <c r="H30" s="49"/>
    </row>
    <row r="31" spans="1:8" s="52" customFormat="1">
      <c r="A31" s="134"/>
      <c r="B31" s="50"/>
      <c r="C31" s="49" t="s">
        <v>41</v>
      </c>
      <c r="D31" s="49">
        <v>200</v>
      </c>
      <c r="E31" s="61">
        <v>2</v>
      </c>
      <c r="F31" s="61">
        <v>6</v>
      </c>
      <c r="G31" s="61">
        <f t="shared" si="1"/>
        <v>2400</v>
      </c>
      <c r="H31" s="49"/>
    </row>
    <row r="32" spans="1:8" s="52" customFormat="1">
      <c r="A32" s="49" t="s">
        <v>24</v>
      </c>
      <c r="B32" s="50"/>
      <c r="C32" s="49" t="s">
        <v>25</v>
      </c>
      <c r="D32" s="49">
        <v>500</v>
      </c>
      <c r="E32" s="61">
        <v>1</v>
      </c>
      <c r="F32" s="61">
        <v>6</v>
      </c>
      <c r="G32" s="61">
        <f t="shared" si="1"/>
        <v>3000</v>
      </c>
      <c r="H32" s="51"/>
    </row>
    <row r="33" spans="1:9" s="63" customFormat="1">
      <c r="A33" s="57" t="s">
        <v>64</v>
      </c>
      <c r="B33" s="58"/>
      <c r="C33" s="59"/>
      <c r="D33" s="59">
        <v>150</v>
      </c>
      <c r="E33" s="60">
        <v>1</v>
      </c>
      <c r="F33" s="60">
        <v>12</v>
      </c>
      <c r="G33" s="61">
        <f t="shared" si="1"/>
        <v>1800</v>
      </c>
      <c r="H33" s="57"/>
      <c r="I33" s="62"/>
    </row>
    <row r="34" spans="1:9" s="23" customFormat="1" ht="15">
      <c r="A34" s="29" t="s">
        <v>21</v>
      </c>
      <c r="B34" s="30"/>
      <c r="C34" s="31"/>
      <c r="D34" s="31"/>
      <c r="E34" s="31"/>
      <c r="F34" s="31"/>
      <c r="G34" s="31"/>
      <c r="H34" s="28"/>
    </row>
    <row r="35" spans="1:9" s="52" customFormat="1" ht="15">
      <c r="A35" s="49" t="s">
        <v>20</v>
      </c>
      <c r="B35" s="83"/>
      <c r="C35" s="57" t="s">
        <v>84</v>
      </c>
      <c r="D35" s="57">
        <v>500</v>
      </c>
      <c r="E35" s="50">
        <v>1</v>
      </c>
      <c r="F35" s="50">
        <v>3</v>
      </c>
      <c r="G35" s="61">
        <f t="shared" si="1"/>
        <v>1500</v>
      </c>
      <c r="H35" s="49"/>
    </row>
    <row r="36" spans="1:9" s="93" customFormat="1">
      <c r="A36" s="131" t="s">
        <v>13</v>
      </c>
      <c r="B36" s="89"/>
      <c r="C36" s="88" t="s">
        <v>86</v>
      </c>
      <c r="D36" s="88">
        <v>500</v>
      </c>
      <c r="E36" s="90">
        <v>1</v>
      </c>
      <c r="F36" s="90">
        <v>50</v>
      </c>
      <c r="G36" s="91">
        <f t="shared" si="1"/>
        <v>25000</v>
      </c>
      <c r="H36" s="88" t="s">
        <v>43</v>
      </c>
      <c r="I36" s="92"/>
    </row>
    <row r="37" spans="1:9" s="93" customFormat="1">
      <c r="A37" s="132"/>
      <c r="B37" s="89"/>
      <c r="C37" s="88" t="s">
        <v>138</v>
      </c>
      <c r="D37" s="88">
        <f>朗知媒体报销!E20</f>
        <v>6590.36</v>
      </c>
      <c r="E37" s="90">
        <v>1</v>
      </c>
      <c r="F37" s="90">
        <v>1</v>
      </c>
      <c r="G37" s="91">
        <f t="shared" si="1"/>
        <v>6590.36</v>
      </c>
      <c r="H37" s="88"/>
      <c r="I37" s="92"/>
    </row>
    <row r="38" spans="1:9" s="52" customFormat="1">
      <c r="A38" s="82" t="s">
        <v>82</v>
      </c>
      <c r="B38" s="50"/>
      <c r="C38" s="81" t="s">
        <v>83</v>
      </c>
      <c r="D38" s="81">
        <v>9492.7999999999993</v>
      </c>
      <c r="E38" s="61">
        <v>1</v>
      </c>
      <c r="F38" s="61">
        <v>1</v>
      </c>
      <c r="G38" s="61">
        <f t="shared" si="1"/>
        <v>9492.7999999999993</v>
      </c>
      <c r="H38" s="49"/>
    </row>
    <row r="39" spans="1:9" s="63" customFormat="1">
      <c r="A39" s="57" t="s">
        <v>12</v>
      </c>
      <c r="B39" s="58"/>
      <c r="C39" s="59"/>
      <c r="D39" s="81">
        <v>36040</v>
      </c>
      <c r="E39" s="60">
        <v>1</v>
      </c>
      <c r="F39" s="60">
        <v>1</v>
      </c>
      <c r="G39" s="61">
        <f t="shared" si="1"/>
        <v>36040</v>
      </c>
      <c r="H39" s="49" t="s">
        <v>44</v>
      </c>
      <c r="I39" s="62"/>
    </row>
    <row r="40" spans="1:9" s="32" customFormat="1">
      <c r="A40" s="33" t="s">
        <v>47</v>
      </c>
      <c r="B40" s="34"/>
      <c r="C40" s="35"/>
      <c r="D40" s="35">
        <v>52000</v>
      </c>
      <c r="E40" s="36">
        <v>1</v>
      </c>
      <c r="F40" s="36">
        <v>1</v>
      </c>
      <c r="G40" s="22">
        <f t="shared" si="1"/>
        <v>52000</v>
      </c>
      <c r="H40" s="33"/>
      <c r="I40" s="37"/>
    </row>
    <row r="41" spans="1:9" s="38" customFormat="1">
      <c r="A41" s="122" t="s">
        <v>49</v>
      </c>
      <c r="B41" s="123"/>
      <c r="C41" s="123"/>
      <c r="D41" s="123"/>
      <c r="E41" s="123"/>
      <c r="F41" s="39"/>
      <c r="G41" s="40"/>
      <c r="H41" s="41"/>
    </row>
    <row r="42" spans="1:9" s="74" customFormat="1" ht="14.25" customHeight="1">
      <c r="A42" s="128" t="s">
        <v>50</v>
      </c>
      <c r="B42" s="69" t="s">
        <v>51</v>
      </c>
      <c r="C42" s="70" t="s">
        <v>74</v>
      </c>
      <c r="D42" s="71">
        <v>1200</v>
      </c>
      <c r="E42" s="71">
        <v>2</v>
      </c>
      <c r="F42" s="72">
        <v>3</v>
      </c>
      <c r="G42" s="73">
        <f>E42*F42*D42</f>
        <v>7200</v>
      </c>
    </row>
    <row r="43" spans="1:9" s="74" customFormat="1">
      <c r="A43" s="129"/>
      <c r="B43" s="69" t="s">
        <v>52</v>
      </c>
      <c r="C43" s="70" t="s">
        <v>53</v>
      </c>
      <c r="D43" s="71">
        <v>400</v>
      </c>
      <c r="E43" s="71">
        <v>2</v>
      </c>
      <c r="F43" s="72">
        <v>2</v>
      </c>
      <c r="G43" s="73">
        <f>E43*F43*D43</f>
        <v>1600</v>
      </c>
    </row>
    <row r="44" spans="1:9" s="74" customFormat="1">
      <c r="A44" s="129"/>
      <c r="B44" s="75" t="s">
        <v>54</v>
      </c>
      <c r="C44" s="76" t="s">
        <v>55</v>
      </c>
      <c r="D44" s="71">
        <v>100</v>
      </c>
      <c r="E44" s="71">
        <v>3</v>
      </c>
      <c r="F44" s="77">
        <v>4</v>
      </c>
      <c r="G44" s="73">
        <f>E44*F44*D44</f>
        <v>1200</v>
      </c>
    </row>
    <row r="45" spans="1:9" s="42" customFormat="1">
      <c r="A45" s="124" t="s">
        <v>56</v>
      </c>
      <c r="B45" s="125"/>
      <c r="C45" s="125"/>
      <c r="D45" s="125"/>
      <c r="E45" s="125"/>
      <c r="F45" s="125"/>
      <c r="G45" s="43">
        <f>SUM(G9:G44)</f>
        <v>332817.17999999993</v>
      </c>
    </row>
    <row r="46" spans="1:9" s="42" customFormat="1">
      <c r="A46" s="126" t="s">
        <v>57</v>
      </c>
      <c r="B46" s="127"/>
      <c r="C46" s="127"/>
      <c r="D46" s="127"/>
      <c r="E46" s="127"/>
      <c r="F46" s="127"/>
      <c r="G46" s="44">
        <f>G45*0.1</f>
        <v>33281.717999999993</v>
      </c>
    </row>
    <row r="47" spans="1:9" s="42" customFormat="1" ht="15">
      <c r="A47" s="119" t="s">
        <v>58</v>
      </c>
      <c r="B47" s="120"/>
      <c r="C47" s="120"/>
      <c r="D47" s="120"/>
      <c r="E47" s="120"/>
      <c r="F47" s="120"/>
      <c r="G47" s="47">
        <f>SUM(G45:G46)</f>
        <v>366098.89799999993</v>
      </c>
      <c r="H47" s="48"/>
    </row>
    <row r="48" spans="1:9" s="42" customFormat="1" ht="15">
      <c r="A48" s="45"/>
      <c r="B48" s="46"/>
      <c r="C48" s="46" t="s">
        <v>63</v>
      </c>
      <c r="D48" s="46"/>
      <c r="E48" s="46"/>
      <c r="F48" s="46"/>
      <c r="G48" s="47">
        <v>360000</v>
      </c>
      <c r="H48" s="48"/>
    </row>
    <row r="51" hidden="1"/>
  </sheetData>
  <mergeCells count="20">
    <mergeCell ref="A47:F47"/>
    <mergeCell ref="B2:E2"/>
    <mergeCell ref="A41:E41"/>
    <mergeCell ref="A45:F45"/>
    <mergeCell ref="A46:F46"/>
    <mergeCell ref="A42:A44"/>
    <mergeCell ref="A24:A25"/>
    <mergeCell ref="A7:B7"/>
    <mergeCell ref="A36:A37"/>
    <mergeCell ref="A30:A31"/>
    <mergeCell ref="A8:F8"/>
    <mergeCell ref="A10:B10"/>
    <mergeCell ref="A1:C1"/>
    <mergeCell ref="A16:A18"/>
    <mergeCell ref="B16:B18"/>
    <mergeCell ref="A21:A23"/>
    <mergeCell ref="B24:B25"/>
    <mergeCell ref="H17:H18"/>
    <mergeCell ref="B11:B12"/>
    <mergeCell ref="A11:A13"/>
  </mergeCells>
  <phoneticPr fontId="12" type="noConversion"/>
  <pageMargins left="0.60972222222222228" right="0.17916666666666667" top="0.4" bottom="0.50902777777777775" header="0.32916666666666666" footer="0.51111111111111107"/>
  <pageSetup paperSize="9" orientation="portrait" r:id="rId1"/>
  <headerFooter alignWithMargins="0"/>
  <colBreaks count="1" manualBreakCount="1">
    <brk id="2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23" sqref="B23"/>
    </sheetView>
  </sheetViews>
  <sheetFormatPr defaultRowHeight="14.25"/>
  <cols>
    <col min="2" max="2" width="20.5" customWidth="1"/>
    <col min="3" max="3" width="13.75" customWidth="1"/>
    <col min="5" max="5" width="9.5" bestFit="1" customWidth="1"/>
    <col min="6" max="6" width="16.75" customWidth="1"/>
  </cols>
  <sheetData>
    <row r="1" spans="1:7" s="95" customFormat="1" ht="18">
      <c r="A1" s="135" t="s">
        <v>87</v>
      </c>
      <c r="B1" s="135"/>
      <c r="C1" s="135"/>
      <c r="D1" s="135"/>
      <c r="E1" s="135"/>
      <c r="F1" s="135"/>
      <c r="G1" s="94"/>
    </row>
    <row r="2" spans="1:7" s="95" customFormat="1" ht="17.25">
      <c r="A2" s="96" t="s">
        <v>88</v>
      </c>
      <c r="B2" s="96" t="s">
        <v>89</v>
      </c>
      <c r="C2" s="96" t="s">
        <v>90</v>
      </c>
      <c r="D2" s="96" t="s">
        <v>91</v>
      </c>
      <c r="E2" s="97" t="s">
        <v>92</v>
      </c>
      <c r="F2" s="96" t="s">
        <v>93</v>
      </c>
      <c r="G2" s="94"/>
    </row>
    <row r="3" spans="1:7" s="95" customFormat="1" ht="17.25">
      <c r="A3" s="96">
        <v>2</v>
      </c>
      <c r="B3" s="100" t="s">
        <v>96</v>
      </c>
      <c r="C3" s="101" t="s">
        <v>97</v>
      </c>
      <c r="D3" s="99" t="s">
        <v>94</v>
      </c>
      <c r="E3" s="97">
        <v>318</v>
      </c>
      <c r="F3" s="96" t="s">
        <v>95</v>
      </c>
      <c r="G3" s="94" t="s">
        <v>98</v>
      </c>
    </row>
    <row r="4" spans="1:7" s="95" customFormat="1" ht="17.25">
      <c r="A4" s="96">
        <v>3</v>
      </c>
      <c r="B4" s="98" t="s">
        <v>99</v>
      </c>
      <c r="C4" s="98" t="s">
        <v>100</v>
      </c>
      <c r="D4" s="99" t="s">
        <v>94</v>
      </c>
      <c r="E4" s="97">
        <v>411.23</v>
      </c>
      <c r="F4" s="96" t="s">
        <v>101</v>
      </c>
      <c r="G4" s="94" t="s">
        <v>98</v>
      </c>
    </row>
    <row r="5" spans="1:7" s="95" customFormat="1" ht="17.25">
      <c r="A5" s="96">
        <v>4</v>
      </c>
      <c r="B5" s="98" t="s">
        <v>102</v>
      </c>
      <c r="C5" s="98" t="s">
        <v>103</v>
      </c>
      <c r="D5" s="96" t="s">
        <v>104</v>
      </c>
      <c r="E5" s="97">
        <v>729.1</v>
      </c>
      <c r="F5" s="96" t="s">
        <v>105</v>
      </c>
      <c r="G5" s="94" t="s">
        <v>98</v>
      </c>
    </row>
    <row r="6" spans="1:7" s="95" customFormat="1" ht="17.25">
      <c r="A6" s="96">
        <v>5</v>
      </c>
      <c r="B6" s="100" t="s">
        <v>106</v>
      </c>
      <c r="C6" s="101" t="s">
        <v>107</v>
      </c>
      <c r="D6" s="99" t="s">
        <v>94</v>
      </c>
      <c r="E6" s="102">
        <v>420</v>
      </c>
      <c r="F6" s="96" t="s">
        <v>105</v>
      </c>
      <c r="G6" s="94" t="s">
        <v>98</v>
      </c>
    </row>
    <row r="7" spans="1:7" s="95" customFormat="1" ht="17.25">
      <c r="A7" s="96">
        <v>6</v>
      </c>
      <c r="B7" s="98" t="s">
        <v>108</v>
      </c>
      <c r="C7" s="98" t="s">
        <v>109</v>
      </c>
      <c r="D7" s="96" t="s">
        <v>110</v>
      </c>
      <c r="E7" s="97">
        <v>506.41</v>
      </c>
      <c r="F7" s="96" t="s">
        <v>105</v>
      </c>
      <c r="G7" s="94" t="s">
        <v>98</v>
      </c>
    </row>
    <row r="8" spans="1:7" s="95" customFormat="1" ht="17.25">
      <c r="A8" s="96">
        <v>8</v>
      </c>
      <c r="B8" s="98" t="s">
        <v>112</v>
      </c>
      <c r="C8" s="98" t="s">
        <v>113</v>
      </c>
      <c r="D8" s="99" t="s">
        <v>94</v>
      </c>
      <c r="E8" s="97">
        <v>527.97</v>
      </c>
      <c r="F8" s="96" t="s">
        <v>111</v>
      </c>
      <c r="G8" s="94" t="s">
        <v>98</v>
      </c>
    </row>
    <row r="9" spans="1:7" s="95" customFormat="1" ht="17.25">
      <c r="A9" s="96">
        <v>10</v>
      </c>
      <c r="B9" s="98" t="s">
        <v>114</v>
      </c>
      <c r="C9" s="98" t="s">
        <v>115</v>
      </c>
      <c r="D9" s="96" t="s">
        <v>110</v>
      </c>
      <c r="E9" s="97">
        <v>500</v>
      </c>
      <c r="F9" s="96" t="s">
        <v>111</v>
      </c>
      <c r="G9" s="94" t="s">
        <v>98</v>
      </c>
    </row>
    <row r="10" spans="1:7" s="95" customFormat="1" ht="17.25">
      <c r="A10" s="96">
        <v>11</v>
      </c>
      <c r="B10" s="98" t="s">
        <v>116</v>
      </c>
      <c r="C10" s="98" t="s">
        <v>117</v>
      </c>
      <c r="D10" s="96" t="s">
        <v>110</v>
      </c>
      <c r="E10" s="97">
        <v>496.27</v>
      </c>
      <c r="F10" s="96" t="s">
        <v>105</v>
      </c>
      <c r="G10" s="94" t="s">
        <v>98</v>
      </c>
    </row>
    <row r="11" spans="1:7" s="95" customFormat="1" ht="17.25">
      <c r="A11" s="96">
        <v>12</v>
      </c>
      <c r="B11" s="100" t="s">
        <v>118</v>
      </c>
      <c r="C11" s="101" t="s">
        <v>119</v>
      </c>
      <c r="D11" s="99" t="s">
        <v>94</v>
      </c>
      <c r="E11" s="102">
        <v>573</v>
      </c>
      <c r="F11" s="96" t="s">
        <v>120</v>
      </c>
      <c r="G11" s="94" t="s">
        <v>98</v>
      </c>
    </row>
    <row r="12" spans="1:7" s="95" customFormat="1" ht="17.25">
      <c r="A12" s="96">
        <v>14</v>
      </c>
      <c r="B12" s="100" t="s">
        <v>121</v>
      </c>
      <c r="C12" s="101" t="s">
        <v>122</v>
      </c>
      <c r="D12" s="96" t="s">
        <v>94</v>
      </c>
      <c r="E12" s="97">
        <v>297</v>
      </c>
      <c r="F12" s="96" t="s">
        <v>120</v>
      </c>
      <c r="G12" s="94" t="s">
        <v>98</v>
      </c>
    </row>
    <row r="13" spans="1:7" s="95" customFormat="1" ht="17.25">
      <c r="A13" s="96">
        <v>15</v>
      </c>
      <c r="B13" s="98" t="s">
        <v>123</v>
      </c>
      <c r="C13" s="98" t="s">
        <v>124</v>
      </c>
      <c r="D13" s="96" t="s">
        <v>125</v>
      </c>
      <c r="E13" s="97">
        <v>166</v>
      </c>
      <c r="F13" s="96" t="s">
        <v>111</v>
      </c>
      <c r="G13" s="94" t="s">
        <v>98</v>
      </c>
    </row>
    <row r="14" spans="1:7" s="95" customFormat="1" ht="17.25">
      <c r="A14" s="96">
        <v>17</v>
      </c>
      <c r="B14" s="98" t="s">
        <v>127</v>
      </c>
      <c r="C14" s="98" t="s">
        <v>128</v>
      </c>
      <c r="D14" s="99" t="s">
        <v>94</v>
      </c>
      <c r="E14" s="97">
        <v>579.75</v>
      </c>
      <c r="F14" s="96" t="s">
        <v>111</v>
      </c>
      <c r="G14" s="94" t="s">
        <v>98</v>
      </c>
    </row>
    <row r="15" spans="1:7" s="95" customFormat="1" ht="17.25">
      <c r="A15" s="96">
        <v>20</v>
      </c>
      <c r="B15" s="98" t="s">
        <v>129</v>
      </c>
      <c r="C15" s="98" t="s">
        <v>130</v>
      </c>
      <c r="D15" s="96" t="s">
        <v>110</v>
      </c>
      <c r="E15" s="97">
        <v>140.72999999999999</v>
      </c>
      <c r="F15" s="96" t="s">
        <v>120</v>
      </c>
      <c r="G15" s="94" t="s">
        <v>98</v>
      </c>
    </row>
    <row r="16" spans="1:7" s="95" customFormat="1" ht="17.25">
      <c r="A16" s="96">
        <v>22</v>
      </c>
      <c r="B16" s="100" t="s">
        <v>131</v>
      </c>
      <c r="C16" s="101" t="s">
        <v>132</v>
      </c>
      <c r="D16" s="99" t="s">
        <v>126</v>
      </c>
      <c r="E16" s="102">
        <v>160</v>
      </c>
      <c r="F16" s="96" t="s">
        <v>120</v>
      </c>
      <c r="G16" s="94" t="s">
        <v>98</v>
      </c>
    </row>
    <row r="17" spans="1:7" s="95" customFormat="1" ht="17.25">
      <c r="A17" s="96">
        <v>23</v>
      </c>
      <c r="B17" s="100" t="s">
        <v>133</v>
      </c>
      <c r="C17" s="101" t="s">
        <v>134</v>
      </c>
      <c r="D17" s="96" t="s">
        <v>135</v>
      </c>
      <c r="E17" s="97">
        <v>495.1</v>
      </c>
      <c r="F17" s="96" t="s">
        <v>120</v>
      </c>
      <c r="G17" s="94" t="s">
        <v>98</v>
      </c>
    </row>
    <row r="18" spans="1:7" s="95" customFormat="1" ht="17.25">
      <c r="A18" s="96">
        <v>24</v>
      </c>
      <c r="B18" s="98" t="s">
        <v>136</v>
      </c>
      <c r="C18" s="98" t="s">
        <v>137</v>
      </c>
      <c r="D18" s="96" t="s">
        <v>135</v>
      </c>
      <c r="E18" s="97">
        <v>269.8</v>
      </c>
      <c r="F18" s="96" t="s">
        <v>111</v>
      </c>
      <c r="G18" s="94" t="s">
        <v>98</v>
      </c>
    </row>
    <row r="20" spans="1:7">
      <c r="E20" s="103">
        <f>SUM(E3:E18)</f>
        <v>6590.36</v>
      </c>
    </row>
  </sheetData>
  <mergeCells count="1">
    <mergeCell ref="A1:F1"/>
  </mergeCells>
  <phoneticPr fontId="12" type="noConversion"/>
  <conditionalFormatting sqref="C9:C10 C4 C7">
    <cfRule type="expression" dxfId="18" priority="1" stopIfTrue="1">
      <formula>AND(COUNTIF(#REF!, C4)+COUNTIF(#REF!, C4)+COUNTIF($C$4:$C$4, C4)+COUNTIF($C$7:$C$7, C4)+COUNTIF($C$9:$C$10, C4)+COUNTIF(#REF!, C4)+COUNTIF(#REF!, C4)+COUNTIF(#REF!, C4)+COUNTIF(#REF!, C4)&gt;1,NOT(ISBLANK(C4)))</formula>
    </cfRule>
  </conditionalFormatting>
  <conditionalFormatting sqref="C9:C10 C4 C7">
    <cfRule type="expression" dxfId="17" priority="2" stopIfTrue="1">
      <formula>AND(COUNTIF(#REF!, C4)+COUNTIF(#REF!, C4)+COUNTIF($C$4:$C$4, C4)+COUNTIF($C$7:$C$7, C4)+COUNTIF($C$9:$C$10, C4)+COUNTIF(#REF!, C4)&gt;1,NOT(ISBLANK(C4)))</formula>
    </cfRule>
  </conditionalFormatting>
  <conditionalFormatting sqref="C16">
    <cfRule type="expression" dxfId="16" priority="3" stopIfTrue="1">
      <formula>AND(COUNTIF($C$16:$C$16, C16)&gt;1,NOT(ISBLANK(C16)))</formula>
    </cfRule>
  </conditionalFormatting>
  <conditionalFormatting sqref="C18">
    <cfRule type="expression" dxfId="15" priority="4" stopIfTrue="1">
      <formula>AND(COUNTIF($C$18:$C$18, C18)&gt;1,NOT(ISBLANK(C18)))</formula>
    </cfRule>
  </conditionalFormatting>
  <conditionalFormatting sqref="C17">
    <cfRule type="expression" dxfId="14" priority="5" stopIfTrue="1">
      <formula>AND(COUNTIF($C$17:$C$17, C17)&gt;1,NOT(ISBLANK(C17)))</formula>
    </cfRule>
  </conditionalFormatting>
  <conditionalFormatting sqref="C9:C10 C4 C7">
    <cfRule type="expression" dxfId="13" priority="6" stopIfTrue="1">
      <formula>AND(COUNTIF(#REF!, C4)+COUNTIF(#REF!, C4)+COUNTIF(#REF!, C4)+COUNTIF($C$4:$C$4, C4)+COUNTIF($C$7:$C$7, C4)+COUNTIF($C$9:$C$10, C4)+COUNTIF(#REF!, C4)+COUNTIF(#REF!, C4)+COUNTIF(#REF!, C4)&gt;1,NOT(ISBLANK(C4)))</formula>
    </cfRule>
  </conditionalFormatting>
  <conditionalFormatting sqref="C9:C10 C4 C7">
    <cfRule type="expression" dxfId="12" priority="7" stopIfTrue="1">
      <formula>AND(COUNTIF(#REF!, C4)+COUNTIF(#REF!, C4)+COUNTIF($C$4:$C$4, C4)+COUNTIF($C$7:$C$7, C4)+COUNTIF($C$9:$C$10, C4)+COUNTIF(#REF!, C4)+COUNTIF(#REF!, C4)&gt;1,NOT(ISBLANK(C4)))</formula>
    </cfRule>
  </conditionalFormatting>
  <conditionalFormatting sqref="C15">
    <cfRule type="expression" dxfId="11" priority="8" stopIfTrue="1">
      <formula>AND(COUNTIF($C$15:$C$15, C15)&gt;1,NOT(ISBLANK(C15)))</formula>
    </cfRule>
  </conditionalFormatting>
  <conditionalFormatting sqref="C9 C4 C7">
    <cfRule type="expression" dxfId="10" priority="9" stopIfTrue="1">
      <formula>AND(COUNTIF(#REF!, C4)+COUNTIF(#REF!, C4)+COUNTIF($C$4:$C$4, C4)+COUNTIF($C$7:$C$7, C4)+COUNTIF($C$9:$C$9, C4)+COUNTIF(#REF!, C4)&gt;1,NOT(ISBLANK(C4)))</formula>
    </cfRule>
  </conditionalFormatting>
  <conditionalFormatting sqref="C14">
    <cfRule type="expression" dxfId="9" priority="10" stopIfTrue="1">
      <formula>AND(COUNTIF($C$14:$C$14, C14)&gt;1,NOT(ISBLANK(C14)))</formula>
    </cfRule>
  </conditionalFormatting>
  <conditionalFormatting sqref="C12">
    <cfRule type="expression" dxfId="8" priority="11" stopIfTrue="1">
      <formula>AND(COUNTIF($C$12:$C$12, C12)&gt;1,NOT(ISBLANK(C12)))</formula>
    </cfRule>
  </conditionalFormatting>
  <conditionalFormatting sqref="C13">
    <cfRule type="expression" dxfId="7" priority="12" stopIfTrue="1">
      <formula>AND(COUNTIF($C$13:$C$13, C13)&gt;1,NOT(ISBLANK(C13)))</formula>
    </cfRule>
  </conditionalFormatting>
  <conditionalFormatting sqref="C10">
    <cfRule type="expression" dxfId="6" priority="13" stopIfTrue="1">
      <formula>AND(COUNTIF($C$10:$C$10, C10)&gt;1,NOT(ISBLANK(C10)))</formula>
    </cfRule>
  </conditionalFormatting>
  <conditionalFormatting sqref="C11">
    <cfRule type="expression" dxfId="5" priority="14" stopIfTrue="1">
      <formula>AND(COUNTIF($C$11:$C$11, C11)&gt;1,NOT(ISBLANK(C11)))</formula>
    </cfRule>
  </conditionalFormatting>
  <conditionalFormatting sqref="C9:C10 C4 C7">
    <cfRule type="expression" dxfId="4" priority="15" stopIfTrue="1">
      <formula>AND(COUNTIF(#REF!, C4)+COUNTIF($C$9:$C$10, C4)+COUNTIF(#REF!, C4)+COUNTIF($C$4:$C$4, C4)+COUNTIF($C$7:$C$7, C4)&gt;1,NOT(ISBLANK(C4)))</formula>
    </cfRule>
  </conditionalFormatting>
  <conditionalFormatting sqref="C8">
    <cfRule type="expression" dxfId="3" priority="16" stopIfTrue="1">
      <formula>AND(COUNTIF($C$8:$C$8, C8)&gt;1,NOT(ISBLANK(C8)))</formula>
    </cfRule>
  </conditionalFormatting>
  <conditionalFormatting sqref="C9 C4 C7">
    <cfRule type="expression" dxfId="2" priority="17" stopIfTrue="1">
      <formula>AND(COUNTIF($C$9:$C$9, C4)+COUNTIF(#REF!, C4)+COUNTIF($C$4:$C$4, C4)+COUNTIF($C$7:$C$7, C4)&gt;1,NOT(ISBLANK(C4)))</formula>
    </cfRule>
  </conditionalFormatting>
  <conditionalFormatting sqref="C3">
    <cfRule type="expression" dxfId="1" priority="18" stopIfTrue="1">
      <formula>AND(COUNTIF($C$3:$C$3, C3)&gt;1,NOT(ISBLANK(C3)))</formula>
    </cfRule>
  </conditionalFormatting>
  <conditionalFormatting sqref="C5:C6">
    <cfRule type="expression" dxfId="0" priority="19" stopIfTrue="1">
      <formula>AND(COUNTIF($C$5:$C$6, C5)&gt;1,NOT(ISBLANK(C5)))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C24" sqref="C24"/>
    </sheetView>
  </sheetViews>
  <sheetFormatPr defaultRowHeight="14.25"/>
  <cols>
    <col min="2" max="2" width="28.25" bestFit="1" customWidth="1"/>
  </cols>
  <sheetData>
    <row r="1" spans="1:3">
      <c r="A1" s="78" t="s">
        <v>75</v>
      </c>
      <c r="B1" s="78" t="s">
        <v>76</v>
      </c>
      <c r="C1" s="78" t="s">
        <v>77</v>
      </c>
    </row>
    <row r="2" spans="1:3">
      <c r="A2" s="78">
        <v>11.15</v>
      </c>
      <c r="B2" s="78" t="s">
        <v>78</v>
      </c>
      <c r="C2" s="78">
        <v>270</v>
      </c>
    </row>
    <row r="3" spans="1:3">
      <c r="A3" s="78">
        <v>11.15</v>
      </c>
      <c r="B3" s="78" t="s">
        <v>78</v>
      </c>
      <c r="C3" s="78">
        <v>293.87</v>
      </c>
    </row>
    <row r="4" spans="1:3">
      <c r="A4" s="78">
        <v>11.15</v>
      </c>
      <c r="B4" s="78" t="s">
        <v>78</v>
      </c>
      <c r="C4" s="78">
        <v>313.41000000000003</v>
      </c>
    </row>
    <row r="5" spans="1:3">
      <c r="A5" s="78">
        <v>11.15</v>
      </c>
      <c r="B5" s="78" t="s">
        <v>78</v>
      </c>
      <c r="C5" s="78">
        <v>316.38</v>
      </c>
    </row>
    <row r="6" spans="1:3">
      <c r="A6" s="78">
        <v>11.15</v>
      </c>
      <c r="B6" s="78" t="s">
        <v>78</v>
      </c>
      <c r="C6" s="78">
        <v>303.88</v>
      </c>
    </row>
    <row r="7" spans="1:3">
      <c r="A7" s="78">
        <v>11.15</v>
      </c>
      <c r="B7" s="78" t="s">
        <v>78</v>
      </c>
      <c r="C7" s="78">
        <v>328.61</v>
      </c>
    </row>
    <row r="8" spans="1:3">
      <c r="A8" s="78">
        <v>11.15</v>
      </c>
      <c r="B8" s="78" t="s">
        <v>79</v>
      </c>
      <c r="C8" s="78">
        <v>99.47</v>
      </c>
    </row>
    <row r="9" spans="1:3">
      <c r="A9" s="78">
        <v>11.16</v>
      </c>
      <c r="B9" s="78" t="s">
        <v>80</v>
      </c>
      <c r="C9" s="78">
        <v>98.4</v>
      </c>
    </row>
    <row r="11" spans="1:3">
      <c r="C11">
        <f>SUM(C2:C9)</f>
        <v>2024.0200000000002</v>
      </c>
    </row>
  </sheetData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旅行社SOW (2)</vt:lpstr>
      <vt:lpstr>朗知媒体报销</vt:lpstr>
      <vt:lpstr>专车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 CRR-UL00</dc:creator>
  <cp:lastModifiedBy>thinkpad</cp:lastModifiedBy>
  <dcterms:created xsi:type="dcterms:W3CDTF">1996-12-16T17:32:42Z</dcterms:created>
  <dcterms:modified xsi:type="dcterms:W3CDTF">2017-12-26T11:03:34Z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