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2018康辉\2018年车工坊\郑州\"/>
    </mc:Choice>
  </mc:AlternateContent>
  <bookViews>
    <workbookView xWindow="0" yWindow="0" windowWidth="20730" windowHeight="9650" tabRatio="645"/>
  </bookViews>
  <sheets>
    <sheet name="郑州" sheetId="37" r:id="rId1"/>
    <sheet name="重庆" sheetId="38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" i="38" l="1"/>
  <c r="H19" i="37"/>
  <c r="H22" i="38" l="1"/>
  <c r="H21" i="38"/>
  <c r="H20" i="38"/>
  <c r="H17" i="38"/>
  <c r="H15" i="38"/>
  <c r="H16" i="38" s="1"/>
  <c r="H13" i="38"/>
  <c r="H12" i="38"/>
  <c r="H11" i="38"/>
  <c r="H9" i="38"/>
  <c r="H8" i="38"/>
  <c r="H22" i="37"/>
  <c r="H21" i="37"/>
  <c r="H20" i="37"/>
  <c r="H17" i="37"/>
  <c r="H15" i="37"/>
  <c r="H16" i="37" s="1"/>
  <c r="H13" i="37"/>
  <c r="H12" i="37"/>
  <c r="H11" i="37"/>
  <c r="H9" i="37"/>
  <c r="H8" i="37"/>
  <c r="H10" i="37" l="1"/>
  <c r="H10" i="38"/>
  <c r="H18" i="38"/>
  <c r="H14" i="38"/>
  <c r="H23" i="38"/>
  <c r="H23" i="37"/>
  <c r="H18" i="37"/>
  <c r="H14" i="37"/>
  <c r="H24" i="38" l="1"/>
  <c r="H25" i="38" s="1"/>
  <c r="H26" i="38" s="1"/>
  <c r="H27" i="38" s="1"/>
  <c r="H24" i="37"/>
  <c r="H25" i="37" s="1"/>
  <c r="H26" i="37" s="1"/>
  <c r="H27" i="37" s="1"/>
</calcChain>
</file>

<file path=xl/sharedStrings.xml><?xml version="1.0" encoding="utf-8"?>
<sst xmlns="http://schemas.openxmlformats.org/spreadsheetml/2006/main" count="142" uniqueCount="63">
  <si>
    <t>数量</t>
  </si>
  <si>
    <t>价格</t>
  </si>
  <si>
    <t>NO.</t>
  </si>
  <si>
    <t>单位</t>
  </si>
  <si>
    <t>单价</t>
  </si>
  <si>
    <t>小计</t>
  </si>
  <si>
    <t>时间:</t>
  </si>
  <si>
    <t>人数:</t>
  </si>
  <si>
    <t>备注/差额</t>
  </si>
  <si>
    <t>会议室</t>
    <phoneticPr fontId="9" type="noConversion"/>
  </si>
  <si>
    <t>次</t>
    <phoneticPr fontId="9" type="noConversion"/>
  </si>
  <si>
    <t>桌</t>
    <phoneticPr fontId="9" type="noConversion"/>
  </si>
  <si>
    <t>个</t>
    <phoneticPr fontId="9" type="noConversion"/>
  </si>
  <si>
    <t>地点：</t>
    <phoneticPr fontId="9" type="noConversion"/>
  </si>
  <si>
    <t>酒店：</t>
  </si>
  <si>
    <t>报价项目</t>
    <phoneticPr fontId="9" type="noConversion"/>
  </si>
  <si>
    <t>报价</t>
    <phoneticPr fontId="9" type="noConversion"/>
  </si>
  <si>
    <t>人</t>
    <phoneticPr fontId="9" type="noConversion"/>
  </si>
  <si>
    <t>晚</t>
    <phoneticPr fontId="9" type="noConversion"/>
  </si>
  <si>
    <t>天</t>
    <phoneticPr fontId="9" type="noConversion"/>
  </si>
  <si>
    <t>场</t>
    <phoneticPr fontId="9" type="noConversion"/>
  </si>
  <si>
    <t>80cm*200cm，用于签到及酒店指引</t>
    <phoneticPr fontId="9" type="noConversion"/>
  </si>
  <si>
    <t>执行人员费用</t>
  </si>
  <si>
    <t>间</t>
    <phoneticPr fontId="9" type="noConversion"/>
  </si>
  <si>
    <t>执行人员费用合计</t>
  </si>
  <si>
    <t>净价合计</t>
  </si>
  <si>
    <t>服务费10%</t>
    <phoneticPr fontId="9" type="noConversion"/>
  </si>
  <si>
    <t>餐费</t>
    <phoneticPr fontId="9" type="noConversion"/>
  </si>
  <si>
    <t>易拉宝</t>
    <phoneticPr fontId="9" type="noConversion"/>
  </si>
  <si>
    <t>执行人员交通费</t>
    <phoneticPr fontId="9" type="noConversion"/>
  </si>
  <si>
    <t>执行人员住宿费</t>
    <phoneticPr fontId="9" type="noConversion"/>
  </si>
  <si>
    <t>执行人员费用</t>
    <phoneticPr fontId="9" type="noConversion"/>
  </si>
  <si>
    <t>不含税总价</t>
    <phoneticPr fontId="9" type="noConversion"/>
  </si>
  <si>
    <t>会议室费用合计</t>
    <phoneticPr fontId="9" type="noConversion"/>
  </si>
  <si>
    <t>制作物及搭建</t>
    <phoneticPr fontId="9" type="noConversion"/>
  </si>
  <si>
    <t>制作物及搭建费用合计</t>
    <phoneticPr fontId="9" type="noConversion"/>
  </si>
  <si>
    <t>全天大会议室</t>
    <phoneticPr fontId="4" type="noConversion"/>
  </si>
  <si>
    <t>含音响纸笔矿泉水</t>
    <phoneticPr fontId="4" type="noConversion"/>
  </si>
  <si>
    <t>费用合计</t>
    <phoneticPr fontId="4" type="noConversion"/>
  </si>
  <si>
    <t>红酒</t>
    <phoneticPr fontId="4" type="noConversion"/>
  </si>
  <si>
    <t>酒水</t>
    <phoneticPr fontId="4" type="noConversion"/>
  </si>
  <si>
    <t>桌</t>
    <phoneticPr fontId="4" type="noConversion"/>
  </si>
  <si>
    <t>瓶</t>
    <phoneticPr fontId="4" type="noConversion"/>
  </si>
  <si>
    <t>房间</t>
    <phoneticPr fontId="9" type="noConversion"/>
  </si>
  <si>
    <t>房费合计</t>
    <phoneticPr fontId="4" type="noConversion"/>
  </si>
  <si>
    <t>大床</t>
    <phoneticPr fontId="9" type="noConversion"/>
  </si>
  <si>
    <t>晚</t>
    <phoneticPr fontId="9" type="noConversion"/>
  </si>
  <si>
    <t>标间</t>
    <phoneticPr fontId="9" type="noConversion"/>
  </si>
  <si>
    <t>执行人员餐费</t>
    <phoneticPr fontId="9" type="noConversion"/>
  </si>
  <si>
    <t>人</t>
    <phoneticPr fontId="4" type="noConversion"/>
  </si>
  <si>
    <t>次</t>
    <phoneticPr fontId="4" type="noConversion"/>
  </si>
  <si>
    <t>重庆国贸格兰维大酒店</t>
    <phoneticPr fontId="4" type="noConversion"/>
  </si>
  <si>
    <t>含2瓶软饮</t>
    <phoneticPr fontId="4" type="noConversion"/>
  </si>
  <si>
    <t>9月13日-9月15日</t>
    <phoneticPr fontId="4" type="noConversion"/>
  </si>
  <si>
    <t>9.14午餐</t>
    <phoneticPr fontId="9" type="noConversion"/>
  </si>
  <si>
    <t>9.14晚宴</t>
    <phoneticPr fontId="9" type="noConversion"/>
  </si>
  <si>
    <t>郑州绿地怡思得酒店</t>
    <phoneticPr fontId="4" type="noConversion"/>
  </si>
  <si>
    <t>含税总价</t>
    <phoneticPr fontId="4" type="noConversion"/>
  </si>
  <si>
    <t>含税总价</t>
    <phoneticPr fontId="9" type="noConversion"/>
  </si>
  <si>
    <t>郑州</t>
    <phoneticPr fontId="4" type="noConversion"/>
  </si>
  <si>
    <t>9月13日-15日</t>
    <phoneticPr fontId="4" type="noConversion"/>
  </si>
  <si>
    <t>9月13日-15日</t>
    <phoneticPr fontId="4" type="noConversion"/>
  </si>
  <si>
    <t>重庆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</si>
</sst>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&quot;¥&quot;#,##0.00_);[Red]\(&quot;¥&quot;#,##0.00\)"/>
    <numFmt numFmtId="177" formatCode="0_ "/>
    <numFmt numFmtId="178" formatCode="&quot;¥&quot;#,##0.0;&quot;¥&quot;\-#,##0.0"/>
    <numFmt numFmtId="179" formatCode="&quot;¥&quot;#,##0.0_);[Red]\(&quot;¥&quot;#,##0.0\)"/>
    <numFmt numFmtId="180" formatCode="&quot;¥&quot;#,##0"/>
  </numFmts>
  <fonts count="36" x14ac:knownFonts="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color theme="1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75">
    <xf numFmtId="0" fontId="0" fillId="0" borderId="0">
      <alignment vertical="center"/>
    </xf>
    <xf numFmtId="0" fontId="1" fillId="0" borderId="0">
      <alignment vertical="center"/>
    </xf>
    <xf numFmtId="0" fontId="2" fillId="0" borderId="0" applyProtection="0"/>
    <xf numFmtId="43" fontId="3" fillId="0" borderId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/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14" fillId="0" borderId="0"/>
    <xf numFmtId="0" fontId="15" fillId="0" borderId="0">
      <alignment vertical="center"/>
    </xf>
    <xf numFmtId="0" fontId="14" fillId="0" borderId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/>
    <xf numFmtId="0" fontId="18" fillId="0" borderId="0" applyNumberFormat="0" applyBorder="0" applyAlignment="0" applyProtection="0">
      <alignment vertical="center"/>
    </xf>
    <xf numFmtId="0" fontId="15" fillId="8" borderId="0" applyNumberFormat="0" applyBorder="0" applyProtection="0">
      <alignment vertical="center"/>
    </xf>
    <xf numFmtId="0" fontId="15" fillId="9" borderId="0" applyNumberFormat="0" applyBorder="0" applyProtection="0">
      <alignment vertical="center"/>
    </xf>
    <xf numFmtId="0" fontId="15" fillId="10" borderId="0" applyNumberFormat="0" applyBorder="0" applyProtection="0">
      <alignment vertical="center"/>
    </xf>
    <xf numFmtId="0" fontId="15" fillId="11" borderId="0" applyNumberFormat="0" applyBorder="0" applyProtection="0">
      <alignment vertical="center"/>
    </xf>
    <xf numFmtId="0" fontId="15" fillId="12" borderId="0" applyNumberFormat="0" applyBorder="0" applyProtection="0">
      <alignment vertical="center"/>
    </xf>
    <xf numFmtId="0" fontId="15" fillId="13" borderId="0" applyNumberFormat="0" applyBorder="0" applyProtection="0">
      <alignment vertical="center"/>
    </xf>
    <xf numFmtId="0" fontId="15" fillId="4" borderId="0" applyNumberFormat="0" applyBorder="0" applyProtection="0">
      <alignment vertical="center"/>
    </xf>
    <xf numFmtId="0" fontId="15" fillId="14" borderId="0" applyNumberFormat="0" applyBorder="0" applyProtection="0">
      <alignment vertical="center"/>
    </xf>
    <xf numFmtId="0" fontId="15" fillId="15" borderId="0" applyNumberFormat="0" applyBorder="0" applyProtection="0">
      <alignment vertical="center"/>
    </xf>
    <xf numFmtId="0" fontId="15" fillId="11" borderId="0" applyNumberFormat="0" applyBorder="0" applyProtection="0">
      <alignment vertical="center"/>
    </xf>
    <xf numFmtId="0" fontId="15" fillId="4" borderId="0" applyNumberFormat="0" applyBorder="0" applyProtection="0">
      <alignment vertical="center"/>
    </xf>
    <xf numFmtId="0" fontId="15" fillId="6" borderId="0" applyNumberFormat="0" applyBorder="0" applyProtection="0">
      <alignment vertical="center"/>
    </xf>
    <xf numFmtId="0" fontId="19" fillId="16" borderId="0" applyNumberFormat="0" applyBorder="0" applyProtection="0">
      <alignment vertical="center"/>
    </xf>
    <xf numFmtId="0" fontId="19" fillId="14" borderId="0" applyNumberFormat="0" applyBorder="0" applyProtection="0">
      <alignment vertical="center"/>
    </xf>
    <xf numFmtId="0" fontId="19" fillId="15" borderId="0" applyNumberFormat="0" applyBorder="0" applyProtection="0">
      <alignment vertical="center"/>
    </xf>
    <xf numFmtId="0" fontId="19" fillId="17" borderId="0" applyNumberFormat="0" applyBorder="0" applyProtection="0">
      <alignment vertical="center"/>
    </xf>
    <xf numFmtId="0" fontId="19" fillId="18" borderId="0" applyNumberFormat="0" applyBorder="0" applyProtection="0">
      <alignment vertical="center"/>
    </xf>
    <xf numFmtId="0" fontId="19" fillId="7" borderId="0" applyNumberFormat="0" applyBorder="0" applyProtection="0">
      <alignment vertical="center"/>
    </xf>
    <xf numFmtId="0" fontId="19" fillId="19" borderId="0" applyNumberFormat="0" applyBorder="0" applyProtection="0">
      <alignment vertical="center"/>
    </xf>
    <xf numFmtId="0" fontId="19" fillId="20" borderId="0" applyNumberFormat="0" applyBorder="0" applyProtection="0">
      <alignment vertical="center"/>
    </xf>
    <xf numFmtId="0" fontId="19" fillId="21" borderId="0" applyNumberFormat="0" applyBorder="0" applyProtection="0">
      <alignment vertical="center"/>
    </xf>
    <xf numFmtId="0" fontId="19" fillId="17" borderId="0" applyNumberFormat="0" applyBorder="0" applyProtection="0">
      <alignment vertical="center"/>
    </xf>
    <xf numFmtId="0" fontId="19" fillId="18" borderId="0" applyNumberFormat="0" applyBorder="0" applyProtection="0">
      <alignment vertical="center"/>
    </xf>
    <xf numFmtId="0" fontId="19" fillId="22" borderId="0" applyNumberFormat="0" applyBorder="0" applyProtection="0">
      <alignment vertical="center"/>
    </xf>
    <xf numFmtId="0" fontId="20" fillId="9" borderId="0" applyNumberFormat="0" applyBorder="0" applyProtection="0">
      <alignment vertical="center"/>
    </xf>
    <xf numFmtId="0" fontId="21" fillId="23" borderId="15" applyNumberFormat="0" applyProtection="0">
      <alignment vertical="center"/>
    </xf>
    <xf numFmtId="0" fontId="22" fillId="24" borderId="16" applyNumberFormat="0" applyProtection="0">
      <alignment vertical="center"/>
    </xf>
    <xf numFmtId="0" fontId="23" fillId="0" borderId="0" applyNumberFormat="0" applyBorder="0" applyProtection="0">
      <alignment vertical="center"/>
    </xf>
    <xf numFmtId="0" fontId="24" fillId="10" borderId="0" applyNumberFormat="0" applyBorder="0" applyProtection="0">
      <alignment vertical="center"/>
    </xf>
    <xf numFmtId="0" fontId="25" fillId="0" borderId="17" applyNumberFormat="0" applyProtection="0">
      <alignment vertical="center"/>
    </xf>
    <xf numFmtId="0" fontId="26" fillId="0" borderId="18" applyNumberFormat="0" applyProtection="0">
      <alignment vertical="center"/>
    </xf>
    <xf numFmtId="0" fontId="27" fillId="0" borderId="19" applyNumberFormat="0" applyProtection="0">
      <alignment vertical="center"/>
    </xf>
    <xf numFmtId="0" fontId="27" fillId="0" borderId="0" applyNumberFormat="0" applyBorder="0" applyProtection="0">
      <alignment vertical="center"/>
    </xf>
    <xf numFmtId="0" fontId="28" fillId="13" borderId="15" applyNumberFormat="0" applyProtection="0">
      <alignment vertical="center"/>
    </xf>
    <xf numFmtId="0" fontId="29" fillId="0" borderId="20" applyNumberFormat="0" applyProtection="0">
      <alignment vertical="center"/>
    </xf>
    <xf numFmtId="0" fontId="30" fillId="25" borderId="0" applyNumberFormat="0" applyBorder="0" applyProtection="0">
      <alignment vertical="center"/>
    </xf>
    <xf numFmtId="0" fontId="14" fillId="26" borderId="21" applyNumberFormat="0" applyProtection="0">
      <alignment vertical="center"/>
    </xf>
    <xf numFmtId="0" fontId="31" fillId="23" borderId="22" applyNumberFormat="0" applyProtection="0">
      <alignment vertical="center"/>
    </xf>
    <xf numFmtId="0" fontId="32" fillId="0" borderId="0" applyNumberFormat="0" applyBorder="0" applyProtection="0">
      <alignment vertical="center"/>
    </xf>
    <xf numFmtId="0" fontId="33" fillId="0" borderId="23" applyNumberFormat="0" applyProtection="0">
      <alignment vertical="center"/>
    </xf>
    <xf numFmtId="0" fontId="34" fillId="0" borderId="0" applyNumberFormat="0" applyBorder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1" fillId="0" borderId="0" xfId="23" applyFont="1" applyFill="1" applyBorder="1" applyAlignment="1">
      <alignment vertical="center"/>
    </xf>
    <xf numFmtId="0" fontId="13" fillId="0" borderId="0" xfId="23" applyFont="1" applyFill="1" applyAlignment="1">
      <alignment vertical="center"/>
    </xf>
    <xf numFmtId="0" fontId="11" fillId="0" borderId="0" xfId="23" applyFont="1" applyFill="1" applyAlignment="1">
      <alignment vertical="center"/>
    </xf>
    <xf numFmtId="0" fontId="11" fillId="0" borderId="0" xfId="23" applyFont="1" applyFill="1" applyBorder="1" applyAlignment="1">
      <alignment horizontal="center" vertical="center"/>
    </xf>
    <xf numFmtId="0" fontId="11" fillId="0" borderId="0" xfId="23" applyFont="1" applyFill="1" applyAlignment="1">
      <alignment horizontal="center" vertical="center"/>
    </xf>
    <xf numFmtId="0" fontId="11" fillId="5" borderId="0" xfId="23" applyFont="1" applyFill="1" applyAlignment="1">
      <alignment horizontal="center" vertical="center"/>
    </xf>
    <xf numFmtId="176" fontId="11" fillId="0" borderId="0" xfId="23" applyNumberFormat="1" applyFont="1" applyFill="1" applyAlignment="1">
      <alignment horizontal="right" vertical="center"/>
    </xf>
    <xf numFmtId="49" fontId="12" fillId="0" borderId="0" xfId="23" applyNumberFormat="1" applyFont="1" applyFill="1" applyBorder="1" applyAlignment="1">
      <alignment vertical="center"/>
    </xf>
    <xf numFmtId="0" fontId="12" fillId="0" borderId="0" xfId="23" applyFont="1" applyFill="1" applyBorder="1" applyAlignment="1">
      <alignment horizontal="left" vertical="center"/>
    </xf>
    <xf numFmtId="177" fontId="12" fillId="0" borderId="0" xfId="23" applyNumberFormat="1" applyFont="1" applyFill="1" applyBorder="1" applyAlignment="1">
      <alignment vertical="center"/>
    </xf>
    <xf numFmtId="49" fontId="12" fillId="0" borderId="0" xfId="23" applyNumberFormat="1" applyFont="1" applyFill="1" applyBorder="1" applyAlignment="1">
      <alignment vertical="top"/>
    </xf>
    <xf numFmtId="49" fontId="12" fillId="5" borderId="0" xfId="23" applyNumberFormat="1" applyFont="1" applyFill="1" applyBorder="1" applyAlignment="1">
      <alignment vertical="center"/>
    </xf>
    <xf numFmtId="49" fontId="12" fillId="0" borderId="5" xfId="23" applyNumberFormat="1" applyFont="1" applyFill="1" applyBorder="1" applyAlignment="1">
      <alignment vertical="center"/>
    </xf>
    <xf numFmtId="0" fontId="10" fillId="3" borderId="29" xfId="23" applyFont="1" applyFill="1" applyBorder="1" applyAlignment="1">
      <alignment horizontal="center" vertical="center"/>
    </xf>
    <xf numFmtId="176" fontId="10" fillId="3" borderId="29" xfId="23" applyNumberFormat="1" applyFont="1" applyFill="1" applyBorder="1" applyAlignment="1">
      <alignment horizontal="center" vertical="center"/>
    </xf>
    <xf numFmtId="176" fontId="12" fillId="0" borderId="32" xfId="24" applyNumberFormat="1" applyFont="1" applyFill="1" applyBorder="1" applyAlignment="1">
      <alignment horizontal="center" vertical="center"/>
    </xf>
    <xf numFmtId="0" fontId="12" fillId="0" borderId="29" xfId="23" applyFont="1" applyFill="1" applyBorder="1" applyAlignment="1">
      <alignment horizontal="center" vertical="center"/>
    </xf>
    <xf numFmtId="178" fontId="12" fillId="0" borderId="29" xfId="23" applyNumberFormat="1" applyFont="1" applyFill="1" applyBorder="1" applyAlignment="1">
      <alignment horizontal="right" vertical="center"/>
    </xf>
    <xf numFmtId="179" fontId="12" fillId="2" borderId="29" xfId="23" applyNumberFormat="1" applyFont="1" applyFill="1" applyBorder="1" applyAlignment="1">
      <alignment horizontal="right" vertical="center"/>
    </xf>
    <xf numFmtId="176" fontId="12" fillId="0" borderId="30" xfId="23" applyNumberFormat="1" applyFont="1" applyFill="1" applyBorder="1" applyAlignment="1">
      <alignment horizontal="left" vertical="center"/>
    </xf>
    <xf numFmtId="179" fontId="10" fillId="3" borderId="29" xfId="23" applyNumberFormat="1" applyFont="1" applyFill="1" applyBorder="1" applyAlignment="1">
      <alignment horizontal="right" vertical="center"/>
    </xf>
    <xf numFmtId="176" fontId="10" fillId="3" borderId="30" xfId="23" applyNumberFormat="1" applyFont="1" applyFill="1" applyBorder="1" applyAlignment="1">
      <alignment horizontal="left" vertical="center"/>
    </xf>
    <xf numFmtId="0" fontId="12" fillId="5" borderId="25" xfId="23" applyFont="1" applyFill="1" applyBorder="1" applyAlignment="1">
      <alignment horizontal="center" vertical="center"/>
    </xf>
    <xf numFmtId="0" fontId="12" fillId="5" borderId="29" xfId="23" applyFont="1" applyFill="1" applyBorder="1" applyAlignment="1">
      <alignment horizontal="center" vertical="center"/>
    </xf>
    <xf numFmtId="180" fontId="12" fillId="5" borderId="29" xfId="23" applyNumberFormat="1" applyFont="1" applyFill="1" applyBorder="1" applyAlignment="1">
      <alignment horizontal="right" vertical="center"/>
    </xf>
    <xf numFmtId="180" fontId="12" fillId="2" borderId="29" xfId="23" applyNumberFormat="1" applyFont="1" applyFill="1" applyBorder="1" applyAlignment="1">
      <alignment horizontal="right" vertical="center"/>
    </xf>
    <xf numFmtId="176" fontId="12" fillId="2" borderId="30" xfId="23" applyNumberFormat="1" applyFont="1" applyFill="1" applyBorder="1" applyAlignment="1">
      <alignment horizontal="left" vertical="center" wrapText="1"/>
    </xf>
    <xf numFmtId="180" fontId="10" fillId="3" borderId="29" xfId="23" applyNumberFormat="1" applyFont="1" applyFill="1" applyBorder="1" applyAlignment="1">
      <alignment horizontal="center" vertical="center"/>
    </xf>
    <xf numFmtId="180" fontId="10" fillId="3" borderId="29" xfId="23" applyNumberFormat="1" applyFont="1" applyFill="1" applyBorder="1" applyAlignment="1">
      <alignment horizontal="right" vertical="center"/>
    </xf>
    <xf numFmtId="176" fontId="12" fillId="0" borderId="26" xfId="23" applyNumberFormat="1" applyFont="1" applyFill="1" applyBorder="1" applyAlignment="1">
      <alignment horizontal="left" vertical="center"/>
    </xf>
    <xf numFmtId="176" fontId="12" fillId="5" borderId="32" xfId="24" applyNumberFormat="1" applyFont="1" applyFill="1" applyBorder="1" applyAlignment="1">
      <alignment horizontal="center" vertical="center"/>
    </xf>
    <xf numFmtId="0" fontId="35" fillId="0" borderId="29" xfId="23" applyFont="1" applyFill="1" applyBorder="1" applyAlignment="1">
      <alignment horizontal="center" vertical="center"/>
    </xf>
    <xf numFmtId="180" fontId="35" fillId="2" borderId="29" xfId="24" applyNumberFormat="1" applyFont="1" applyFill="1" applyBorder="1" applyAlignment="1">
      <alignment horizontal="right" vertical="center"/>
    </xf>
    <xf numFmtId="0" fontId="35" fillId="0" borderId="30" xfId="23" applyFont="1" applyFill="1" applyBorder="1" applyAlignment="1">
      <alignment vertical="center" wrapText="1"/>
    </xf>
    <xf numFmtId="0" fontId="35" fillId="0" borderId="32" xfId="23" applyFont="1" applyFill="1" applyBorder="1" applyAlignment="1">
      <alignment horizontal="center" vertical="center"/>
    </xf>
    <xf numFmtId="176" fontId="10" fillId="3" borderId="27" xfId="24" applyNumberFormat="1" applyFont="1" applyFill="1" applyBorder="1" applyAlignment="1">
      <alignment horizontal="left" vertical="center"/>
    </xf>
    <xf numFmtId="176" fontId="12" fillId="3" borderId="28" xfId="24" applyNumberFormat="1" applyFont="1" applyFill="1" applyBorder="1" applyAlignment="1">
      <alignment horizontal="center" vertical="center"/>
    </xf>
    <xf numFmtId="0" fontId="12" fillId="3" borderId="28" xfId="23" applyFont="1" applyFill="1" applyBorder="1" applyAlignment="1">
      <alignment horizontal="center" vertical="center"/>
    </xf>
    <xf numFmtId="180" fontId="12" fillId="3" borderId="33" xfId="23" applyNumberFormat="1" applyFont="1" applyFill="1" applyBorder="1" applyAlignment="1">
      <alignment horizontal="center" vertical="center"/>
    </xf>
    <xf numFmtId="0" fontId="10" fillId="5" borderId="27" xfId="23" applyFont="1" applyFill="1" applyBorder="1" applyAlignment="1">
      <alignment vertical="center"/>
    </xf>
    <xf numFmtId="0" fontId="10" fillId="5" borderId="28" xfId="23" applyFont="1" applyFill="1" applyBorder="1" applyAlignment="1">
      <alignment horizontal="center" vertical="center"/>
    </xf>
    <xf numFmtId="0" fontId="10" fillId="5" borderId="28" xfId="23" applyFont="1" applyFill="1" applyBorder="1" applyAlignment="1">
      <alignment vertical="center"/>
    </xf>
    <xf numFmtId="180" fontId="10" fillId="5" borderId="33" xfId="23" applyNumberFormat="1" applyFont="1" applyFill="1" applyBorder="1" applyAlignment="1">
      <alignment vertical="center"/>
    </xf>
    <xf numFmtId="180" fontId="10" fillId="5" borderId="29" xfId="23" applyNumberFormat="1" applyFont="1" applyFill="1" applyBorder="1" applyAlignment="1">
      <alignment horizontal="right" vertical="center"/>
    </xf>
    <xf numFmtId="176" fontId="10" fillId="5" borderId="30" xfId="23" applyNumberFormat="1" applyFont="1" applyFill="1" applyBorder="1" applyAlignment="1">
      <alignment horizontal="left" vertical="center"/>
    </xf>
    <xf numFmtId="180" fontId="10" fillId="5" borderId="28" xfId="23" applyNumberFormat="1" applyFont="1" applyFill="1" applyBorder="1" applyAlignment="1">
      <alignment vertical="center"/>
    </xf>
    <xf numFmtId="0" fontId="12" fillId="0" borderId="0" xfId="23" applyNumberFormat="1" applyFont="1" applyFill="1" applyBorder="1" applyAlignment="1">
      <alignment vertical="top"/>
    </xf>
    <xf numFmtId="0" fontId="12" fillId="5" borderId="0" xfId="23" applyNumberFormat="1" applyFont="1" applyFill="1" applyBorder="1" applyAlignment="1">
      <alignment horizontal="left" vertical="center"/>
    </xf>
    <xf numFmtId="0" fontId="12" fillId="0" borderId="5" xfId="23" applyNumberFormat="1" applyFont="1" applyFill="1" applyBorder="1" applyAlignment="1">
      <alignment horizontal="left" vertical="center"/>
    </xf>
    <xf numFmtId="176" fontId="10" fillId="0" borderId="24" xfId="24" applyNumberFormat="1" applyFont="1" applyFill="1" applyBorder="1" applyAlignment="1">
      <alignment horizontal="center" vertical="center"/>
    </xf>
    <xf numFmtId="58" fontId="12" fillId="0" borderId="0" xfId="23" applyNumberFormat="1" applyFont="1" applyFill="1" applyBorder="1" applyAlignment="1">
      <alignment horizontal="left" vertical="center"/>
    </xf>
    <xf numFmtId="0" fontId="10" fillId="0" borderId="34" xfId="23" applyFont="1" applyFill="1" applyBorder="1" applyAlignment="1">
      <alignment horizontal="center" vertical="center"/>
    </xf>
    <xf numFmtId="0" fontId="11" fillId="0" borderId="29" xfId="23" applyFont="1" applyFill="1" applyBorder="1" applyAlignment="1">
      <alignment horizontal="center" vertical="center"/>
    </xf>
    <xf numFmtId="176" fontId="13" fillId="0" borderId="29" xfId="23" applyNumberFormat="1" applyFont="1" applyFill="1" applyBorder="1" applyAlignment="1">
      <alignment horizontal="right" vertical="center"/>
    </xf>
    <xf numFmtId="176" fontId="10" fillId="0" borderId="24" xfId="24" applyNumberFormat="1" applyFont="1" applyFill="1" applyBorder="1" applyAlignment="1">
      <alignment horizontal="center" vertical="center"/>
    </xf>
    <xf numFmtId="0" fontId="10" fillId="3" borderId="6" xfId="23" applyFont="1" applyFill="1" applyBorder="1" applyAlignment="1">
      <alignment horizontal="center" vertical="center"/>
    </xf>
    <xf numFmtId="0" fontId="10" fillId="3" borderId="13" xfId="23" applyFont="1" applyFill="1" applyBorder="1" applyAlignment="1">
      <alignment horizontal="center" vertical="center"/>
    </xf>
    <xf numFmtId="0" fontId="10" fillId="3" borderId="8" xfId="23" applyFont="1" applyFill="1" applyBorder="1" applyAlignment="1">
      <alignment horizontal="center" vertical="center"/>
    </xf>
    <xf numFmtId="0" fontId="10" fillId="3" borderId="12" xfId="23" applyFont="1" applyFill="1" applyBorder="1" applyAlignment="1">
      <alignment horizontal="center" vertical="center"/>
    </xf>
    <xf numFmtId="0" fontId="10" fillId="3" borderId="10" xfId="23" applyFont="1" applyFill="1" applyBorder="1" applyAlignment="1">
      <alignment horizontal="center" vertical="center"/>
    </xf>
    <xf numFmtId="0" fontId="10" fillId="3" borderId="14" xfId="23" applyFont="1" applyFill="1" applyBorder="1" applyAlignment="1">
      <alignment horizontal="center" vertical="center"/>
    </xf>
    <xf numFmtId="0" fontId="10" fillId="3" borderId="2" xfId="23" applyFont="1" applyFill="1" applyBorder="1" applyAlignment="1">
      <alignment horizontal="center" vertical="center"/>
    </xf>
    <xf numFmtId="0" fontId="10" fillId="3" borderId="3" xfId="23" applyFont="1" applyFill="1" applyBorder="1" applyAlignment="1">
      <alignment horizontal="center" vertical="center"/>
    </xf>
    <xf numFmtId="0" fontId="10" fillId="3" borderId="4" xfId="23" applyFont="1" applyFill="1" applyBorder="1" applyAlignment="1">
      <alignment horizontal="center" vertical="center"/>
    </xf>
    <xf numFmtId="0" fontId="10" fillId="3" borderId="7" xfId="23" applyFont="1" applyFill="1" applyBorder="1" applyAlignment="1">
      <alignment horizontal="center" vertical="center"/>
    </xf>
    <xf numFmtId="0" fontId="10" fillId="3" borderId="9" xfId="23" applyFont="1" applyFill="1" applyBorder="1" applyAlignment="1">
      <alignment horizontal="center" vertical="center"/>
    </xf>
    <xf numFmtId="0" fontId="10" fillId="3" borderId="11" xfId="23" applyFont="1" applyFill="1" applyBorder="1" applyAlignment="1">
      <alignment horizontal="center" vertical="center"/>
    </xf>
    <xf numFmtId="0" fontId="10" fillId="3" borderId="32" xfId="23" applyFont="1" applyFill="1" applyBorder="1" applyAlignment="1">
      <alignment horizontal="center" vertical="center"/>
    </xf>
    <xf numFmtId="0" fontId="10" fillId="3" borderId="28" xfId="23" applyFont="1" applyFill="1" applyBorder="1" applyAlignment="1">
      <alignment horizontal="center" vertical="center"/>
    </xf>
    <xf numFmtId="0" fontId="10" fillId="3" borderId="33" xfId="23" applyFont="1" applyFill="1" applyBorder="1" applyAlignment="1">
      <alignment horizontal="center" vertical="center"/>
    </xf>
    <xf numFmtId="176" fontId="10" fillId="3" borderId="32" xfId="23" applyNumberFormat="1" applyFont="1" applyFill="1" applyBorder="1" applyAlignment="1">
      <alignment horizontal="center" vertical="center"/>
    </xf>
    <xf numFmtId="176" fontId="10" fillId="3" borderId="33" xfId="23" applyNumberFormat="1" applyFont="1" applyFill="1" applyBorder="1" applyAlignment="1">
      <alignment horizontal="center" vertical="center"/>
    </xf>
    <xf numFmtId="0" fontId="13" fillId="0" borderId="32" xfId="23" applyFont="1" applyFill="1" applyBorder="1" applyAlignment="1">
      <alignment horizontal="left" vertical="center"/>
    </xf>
    <xf numFmtId="0" fontId="13" fillId="0" borderId="28" xfId="23" applyFont="1" applyFill="1" applyBorder="1" applyAlignment="1">
      <alignment horizontal="left" vertical="center"/>
    </xf>
    <xf numFmtId="0" fontId="13" fillId="0" borderId="33" xfId="23" applyFont="1" applyFill="1" applyBorder="1" applyAlignment="1">
      <alignment horizontal="left" vertical="center"/>
    </xf>
    <xf numFmtId="0" fontId="10" fillId="0" borderId="24" xfId="23" applyFont="1" applyFill="1" applyBorder="1" applyAlignment="1">
      <alignment horizontal="center" vertical="center" wrapText="1"/>
    </xf>
    <xf numFmtId="0" fontId="10" fillId="0" borderId="1" xfId="23" applyFont="1" applyFill="1" applyBorder="1" applyAlignment="1">
      <alignment horizontal="center" vertical="center" wrapText="1"/>
    </xf>
    <xf numFmtId="176" fontId="10" fillId="3" borderId="31" xfId="24" applyNumberFormat="1" applyFont="1" applyFill="1" applyBorder="1" applyAlignment="1">
      <alignment horizontal="left" vertical="center"/>
    </xf>
    <xf numFmtId="176" fontId="10" fillId="3" borderId="29" xfId="24" applyNumberFormat="1" applyFont="1" applyFill="1" applyBorder="1" applyAlignment="1">
      <alignment horizontal="left" vertical="center"/>
    </xf>
    <xf numFmtId="0" fontId="10" fillId="0" borderId="24" xfId="23" applyFont="1" applyFill="1" applyBorder="1" applyAlignment="1">
      <alignment horizontal="center" vertical="center"/>
    </xf>
    <xf numFmtId="0" fontId="10" fillId="0" borderId="34" xfId="23" applyFont="1" applyFill="1" applyBorder="1" applyAlignment="1">
      <alignment horizontal="center" vertical="center"/>
    </xf>
  </cellXfs>
  <cellStyles count="75">
    <cellStyle name="_ET_STYLE_NoName_00_" xfId="29"/>
    <cellStyle name="0,0_x000a__x000a_NA_x000a__x000a_" xfId="30"/>
    <cellStyle name="0,0_x005f_x000d__x005f_x000a_NA_x005f_x000d__x005f_x000a_" xfId="31"/>
    <cellStyle name="20% - Accent1" xfId="32"/>
    <cellStyle name="20% - Accent2" xfId="33"/>
    <cellStyle name="20% - Accent3" xfId="34"/>
    <cellStyle name="20% - Accent4" xfId="35"/>
    <cellStyle name="20% - Accent5" xfId="36"/>
    <cellStyle name="20% - Accent6" xfId="37"/>
    <cellStyle name="40% - Accent1" xfId="38"/>
    <cellStyle name="40% - Accent2" xfId="39"/>
    <cellStyle name="40% - Accent3" xfId="40"/>
    <cellStyle name="40% - Accent4" xfId="41"/>
    <cellStyle name="40% - Accent5" xfId="42"/>
    <cellStyle name="40% - Accent6" xfId="43"/>
    <cellStyle name="60% - Accent1" xfId="44"/>
    <cellStyle name="60% - Accent2" xfId="45"/>
    <cellStyle name="60% - Accent3" xfId="46"/>
    <cellStyle name="60% - Accent4" xfId="47"/>
    <cellStyle name="60% - Accent5" xfId="48"/>
    <cellStyle name="60% - Accent6" xfId="49"/>
    <cellStyle name="Accent1" xfId="50"/>
    <cellStyle name="Accent2" xfId="51"/>
    <cellStyle name="Accent3" xfId="52"/>
    <cellStyle name="Accent4" xfId="53"/>
    <cellStyle name="Accent5" xfId="54"/>
    <cellStyle name="Accent6" xfId="55"/>
    <cellStyle name="Bad" xfId="56"/>
    <cellStyle name="Calculation" xfId="57"/>
    <cellStyle name="Check Cell" xfId="58"/>
    <cellStyle name="Explanatory Text" xfId="59"/>
    <cellStyle name="Good" xfId="60"/>
    <cellStyle name="Heading 1" xfId="61"/>
    <cellStyle name="Heading 2" xfId="62"/>
    <cellStyle name="Heading 3" xfId="63"/>
    <cellStyle name="Heading 4" xfId="64"/>
    <cellStyle name="Input" xfId="65"/>
    <cellStyle name="Linked Cell" xfId="66"/>
    <cellStyle name="Neutral" xfId="67"/>
    <cellStyle name="Normal 2" xfId="16"/>
    <cellStyle name="Normal 3" xfId="17"/>
    <cellStyle name="Note" xfId="68"/>
    <cellStyle name="Output" xfId="69"/>
    <cellStyle name="Title" xfId="70"/>
    <cellStyle name="Total" xfId="71"/>
    <cellStyle name="Warning Text" xfId="72"/>
    <cellStyle name="常规" xfId="0" builtinId="0"/>
    <cellStyle name="常规 2" xfId="2"/>
    <cellStyle name="常规 2 2" xfId="26"/>
    <cellStyle name="常规 2 2 2" xfId="27"/>
    <cellStyle name="常规 3" xfId="1"/>
    <cellStyle name="常规 4" xfId="18"/>
    <cellStyle name="常规 5" xfId="19"/>
    <cellStyle name="常规 6" xfId="23"/>
    <cellStyle name="常规 7" xfId="28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逗号" xfId="20"/>
    <cellStyle name="普通" xfId="21"/>
    <cellStyle name="普通 2" xfId="25"/>
    <cellStyle name="千位分隔 2" xfId="3"/>
    <cellStyle name="千位分隔 3" xfId="22"/>
    <cellStyle name="千位分隔 4" xfId="24"/>
    <cellStyle name="样式 1" xfId="73"/>
    <cellStyle name="一般_Sheet1" xfId="74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  <cellStyle name="已访问的超链接" xfId="15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tabSelected="1" topLeftCell="A4" zoomScale="85" zoomScaleNormal="85" workbookViewId="0">
      <selection activeCell="L12" sqref="L12"/>
    </sheetView>
  </sheetViews>
  <sheetFormatPr defaultColWidth="8.90625" defaultRowHeight="16.5" x14ac:dyDescent="0.25"/>
  <cols>
    <col min="1" max="1" width="13.6328125" style="3" customWidth="1"/>
    <col min="2" max="2" width="23.453125" style="5" customWidth="1"/>
    <col min="3" max="6" width="6.6328125" style="3" customWidth="1"/>
    <col min="7" max="7" width="13.453125" style="7" customWidth="1"/>
    <col min="8" max="8" width="13.7265625" style="7" customWidth="1"/>
    <col min="9" max="9" width="61" style="5" customWidth="1"/>
    <col min="10" max="16384" width="8.90625" style="3"/>
  </cols>
  <sheetData>
    <row r="1" spans="1:22" s="2" customFormat="1" ht="20.149999999999999" customHeight="1" x14ac:dyDescent="0.25">
      <c r="A1" s="9" t="s">
        <v>6</v>
      </c>
      <c r="B1" s="51" t="s">
        <v>60</v>
      </c>
      <c r="C1" s="8"/>
      <c r="D1" s="8"/>
      <c r="E1" s="8"/>
      <c r="F1" s="8"/>
      <c r="G1" s="8"/>
      <c r="H1" s="8"/>
      <c r="I1" s="10"/>
    </row>
    <row r="2" spans="1:22" s="2" customFormat="1" ht="20.149999999999999" customHeight="1" x14ac:dyDescent="0.25">
      <c r="A2" s="9" t="s">
        <v>13</v>
      </c>
      <c r="B2" s="47" t="s">
        <v>59</v>
      </c>
      <c r="C2" s="11"/>
      <c r="D2" s="11"/>
      <c r="E2" s="11"/>
      <c r="F2" s="11"/>
      <c r="G2" s="11"/>
      <c r="H2" s="11"/>
      <c r="I2" s="11"/>
    </row>
    <row r="3" spans="1:22" s="2" customFormat="1" ht="20.149999999999999" customHeight="1" x14ac:dyDescent="0.25">
      <c r="A3" s="9" t="s">
        <v>14</v>
      </c>
      <c r="B3" s="48" t="s">
        <v>56</v>
      </c>
      <c r="C3" s="12"/>
      <c r="D3" s="12"/>
      <c r="E3" s="12"/>
      <c r="F3" s="12"/>
      <c r="G3" s="12"/>
      <c r="H3" s="12"/>
      <c r="I3" s="12"/>
    </row>
    <row r="4" spans="1:22" s="2" customFormat="1" ht="20.149999999999999" customHeight="1" thickBot="1" x14ac:dyDescent="0.3">
      <c r="A4" s="9" t="s">
        <v>7</v>
      </c>
      <c r="B4" s="49">
        <v>60</v>
      </c>
      <c r="C4" s="13"/>
      <c r="D4" s="13"/>
      <c r="E4" s="13"/>
      <c r="F4" s="13"/>
      <c r="G4" s="13"/>
      <c r="H4" s="13"/>
      <c r="I4" s="13"/>
    </row>
    <row r="5" spans="1:22" ht="20.149999999999999" customHeight="1" x14ac:dyDescent="0.25">
      <c r="A5" s="56" t="s">
        <v>15</v>
      </c>
      <c r="B5" s="57"/>
      <c r="C5" s="62" t="s">
        <v>16</v>
      </c>
      <c r="D5" s="63"/>
      <c r="E5" s="63"/>
      <c r="F5" s="63"/>
      <c r="G5" s="63"/>
      <c r="H5" s="64"/>
      <c r="I5" s="65" t="s">
        <v>8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s="5" customFormat="1" ht="20.149999999999999" customHeight="1" x14ac:dyDescent="0.25">
      <c r="A6" s="58"/>
      <c r="B6" s="59"/>
      <c r="C6" s="68" t="s">
        <v>0</v>
      </c>
      <c r="D6" s="69"/>
      <c r="E6" s="69"/>
      <c r="F6" s="70"/>
      <c r="G6" s="71" t="s">
        <v>1</v>
      </c>
      <c r="H6" s="72"/>
      <c r="I6" s="66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s="5" customFormat="1" ht="20.149999999999999" customHeight="1" x14ac:dyDescent="0.25">
      <c r="A7" s="60"/>
      <c r="B7" s="61"/>
      <c r="C7" s="14" t="s">
        <v>2</v>
      </c>
      <c r="D7" s="14" t="s">
        <v>3</v>
      </c>
      <c r="E7" s="14" t="s">
        <v>2</v>
      </c>
      <c r="F7" s="14" t="s">
        <v>3</v>
      </c>
      <c r="G7" s="15" t="s">
        <v>4</v>
      </c>
      <c r="H7" s="15" t="s">
        <v>5</v>
      </c>
      <c r="I7" s="67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s="5" customFormat="1" ht="20.149999999999999" customHeight="1" x14ac:dyDescent="0.25">
      <c r="A8" s="80" t="s">
        <v>43</v>
      </c>
      <c r="B8" s="16" t="s">
        <v>45</v>
      </c>
      <c r="C8" s="17">
        <v>50</v>
      </c>
      <c r="D8" s="17" t="s">
        <v>23</v>
      </c>
      <c r="E8" s="17">
        <v>2</v>
      </c>
      <c r="F8" s="17" t="s">
        <v>46</v>
      </c>
      <c r="G8" s="18">
        <v>550</v>
      </c>
      <c r="H8" s="19">
        <f t="shared" ref="H8:H9" si="0">C8*E8*G8</f>
        <v>55000</v>
      </c>
      <c r="I8" s="20" t="s">
        <v>53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s="5" customFormat="1" ht="20.149999999999999" customHeight="1" x14ac:dyDescent="0.25">
      <c r="A9" s="81"/>
      <c r="B9" s="16" t="s">
        <v>47</v>
      </c>
      <c r="C9" s="17">
        <v>50</v>
      </c>
      <c r="D9" s="17" t="s">
        <v>23</v>
      </c>
      <c r="E9" s="17">
        <v>2</v>
      </c>
      <c r="F9" s="17" t="s">
        <v>46</v>
      </c>
      <c r="G9" s="18">
        <v>550</v>
      </c>
      <c r="H9" s="19">
        <f t="shared" si="0"/>
        <v>55000</v>
      </c>
      <c r="I9" s="20" t="s">
        <v>53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s="5" customFormat="1" ht="20.149999999999999" customHeight="1" x14ac:dyDescent="0.25">
      <c r="A10" s="78" t="s">
        <v>44</v>
      </c>
      <c r="B10" s="79"/>
      <c r="C10" s="14"/>
      <c r="D10" s="14"/>
      <c r="E10" s="14"/>
      <c r="F10" s="14"/>
      <c r="G10" s="14"/>
      <c r="H10" s="21">
        <f>SUM(H8:H9)</f>
        <v>110000</v>
      </c>
      <c r="I10" s="22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s="5" customFormat="1" ht="20.149999999999999" customHeight="1" x14ac:dyDescent="0.25">
      <c r="A11" s="80" t="s">
        <v>27</v>
      </c>
      <c r="B11" s="16" t="s">
        <v>54</v>
      </c>
      <c r="C11" s="17">
        <v>56</v>
      </c>
      <c r="D11" s="17" t="s">
        <v>17</v>
      </c>
      <c r="E11" s="17">
        <v>1</v>
      </c>
      <c r="F11" s="17" t="s">
        <v>10</v>
      </c>
      <c r="G11" s="18">
        <v>100</v>
      </c>
      <c r="H11" s="19">
        <f t="shared" ref="H11:H13" si="1">C11*E11*G11</f>
        <v>5600</v>
      </c>
      <c r="I11" s="20"/>
    </row>
    <row r="12" spans="1:22" s="6" customFormat="1" ht="20.149999999999999" customHeight="1" x14ac:dyDescent="0.25">
      <c r="A12" s="81"/>
      <c r="B12" s="16" t="s">
        <v>55</v>
      </c>
      <c r="C12" s="17">
        <v>4</v>
      </c>
      <c r="D12" s="17" t="s">
        <v>11</v>
      </c>
      <c r="E12" s="17">
        <v>1</v>
      </c>
      <c r="F12" s="17" t="s">
        <v>10</v>
      </c>
      <c r="G12" s="18">
        <v>2538</v>
      </c>
      <c r="H12" s="19">
        <f t="shared" si="1"/>
        <v>10152</v>
      </c>
      <c r="I12" s="20" t="s">
        <v>52</v>
      </c>
    </row>
    <row r="13" spans="1:22" s="5" customFormat="1" ht="20.149999999999999" customHeight="1" x14ac:dyDescent="0.25">
      <c r="A13" s="52" t="s">
        <v>40</v>
      </c>
      <c r="B13" s="16" t="s">
        <v>39</v>
      </c>
      <c r="C13" s="17">
        <v>4</v>
      </c>
      <c r="D13" s="17" t="s">
        <v>41</v>
      </c>
      <c r="E13" s="17">
        <v>3</v>
      </c>
      <c r="F13" s="17" t="s">
        <v>42</v>
      </c>
      <c r="G13" s="18">
        <v>100</v>
      </c>
      <c r="H13" s="19">
        <f t="shared" si="1"/>
        <v>1200</v>
      </c>
      <c r="I13" s="20"/>
    </row>
    <row r="14" spans="1:22" s="5" customFormat="1" ht="20.149999999999999" customHeight="1" x14ac:dyDescent="0.25">
      <c r="A14" s="78" t="s">
        <v>38</v>
      </c>
      <c r="B14" s="79"/>
      <c r="C14" s="14"/>
      <c r="D14" s="14"/>
      <c r="E14" s="14"/>
      <c r="F14" s="14"/>
      <c r="G14" s="14"/>
      <c r="H14" s="21">
        <f>SUM(H11:H13)</f>
        <v>16952</v>
      </c>
      <c r="I14" s="22"/>
    </row>
    <row r="15" spans="1:22" s="5" customFormat="1" ht="20.149999999999999" customHeight="1" x14ac:dyDescent="0.25">
      <c r="A15" s="50" t="s">
        <v>9</v>
      </c>
      <c r="B15" s="16" t="s">
        <v>36</v>
      </c>
      <c r="C15" s="23">
        <v>1</v>
      </c>
      <c r="D15" s="24" t="s">
        <v>19</v>
      </c>
      <c r="E15" s="23">
        <v>1</v>
      </c>
      <c r="F15" s="24" t="s">
        <v>20</v>
      </c>
      <c r="G15" s="25">
        <v>8000</v>
      </c>
      <c r="H15" s="26">
        <f>C15*E15*G15</f>
        <v>8000</v>
      </c>
      <c r="I15" s="27" t="s">
        <v>37</v>
      </c>
    </row>
    <row r="16" spans="1:22" s="5" customFormat="1" ht="20.149999999999999" customHeight="1" x14ac:dyDescent="0.25">
      <c r="A16" s="78" t="s">
        <v>33</v>
      </c>
      <c r="B16" s="79"/>
      <c r="C16" s="14"/>
      <c r="D16" s="14"/>
      <c r="E16" s="14"/>
      <c r="F16" s="14"/>
      <c r="G16" s="28"/>
      <c r="H16" s="29">
        <f>SUM(H15:H15)</f>
        <v>8000</v>
      </c>
      <c r="I16" s="22"/>
    </row>
    <row r="17" spans="1:9" s="5" customFormat="1" ht="20.149999999999999" customHeight="1" x14ac:dyDescent="0.25">
      <c r="A17" s="55" t="s">
        <v>34</v>
      </c>
      <c r="B17" s="31" t="s">
        <v>28</v>
      </c>
      <c r="C17" s="23">
        <v>1</v>
      </c>
      <c r="D17" s="24" t="s">
        <v>12</v>
      </c>
      <c r="E17" s="23">
        <v>1</v>
      </c>
      <c r="F17" s="24" t="s">
        <v>10</v>
      </c>
      <c r="G17" s="25">
        <v>300</v>
      </c>
      <c r="H17" s="26">
        <f t="shared" ref="H17" si="2">C17*E17*G17</f>
        <v>300</v>
      </c>
      <c r="I17" s="30" t="s">
        <v>21</v>
      </c>
    </row>
    <row r="18" spans="1:9" s="5" customFormat="1" ht="20.149999999999999" customHeight="1" x14ac:dyDescent="0.25">
      <c r="A18" s="78" t="s">
        <v>35</v>
      </c>
      <c r="B18" s="79"/>
      <c r="C18" s="14"/>
      <c r="D18" s="14"/>
      <c r="E18" s="14"/>
      <c r="F18" s="14"/>
      <c r="G18" s="28"/>
      <c r="H18" s="29">
        <f>SUM(H17:H17)</f>
        <v>300</v>
      </c>
      <c r="I18" s="22"/>
    </row>
    <row r="19" spans="1:9" s="5" customFormat="1" ht="20.149999999999999" customHeight="1" x14ac:dyDescent="0.25">
      <c r="A19" s="76" t="s">
        <v>22</v>
      </c>
      <c r="B19" s="32" t="s">
        <v>29</v>
      </c>
      <c r="C19" s="32">
        <v>1</v>
      </c>
      <c r="D19" s="32" t="s">
        <v>17</v>
      </c>
      <c r="E19" s="32">
        <v>2</v>
      </c>
      <c r="F19" s="32" t="s">
        <v>10</v>
      </c>
      <c r="G19" s="33">
        <v>1200</v>
      </c>
      <c r="H19" s="26">
        <f>C19*G19</f>
        <v>1200</v>
      </c>
      <c r="I19" s="34"/>
    </row>
    <row r="20" spans="1:9" s="5" customFormat="1" ht="20.149999999999999" customHeight="1" x14ac:dyDescent="0.25">
      <c r="A20" s="77"/>
      <c r="B20" s="35" t="s">
        <v>30</v>
      </c>
      <c r="C20" s="32">
        <v>1</v>
      </c>
      <c r="D20" s="32" t="s">
        <v>23</v>
      </c>
      <c r="E20" s="32">
        <v>3</v>
      </c>
      <c r="F20" s="32" t="s">
        <v>18</v>
      </c>
      <c r="G20" s="33">
        <v>400</v>
      </c>
      <c r="H20" s="26">
        <f t="shared" ref="H20:H22" si="3">C20*E20*G20</f>
        <v>1200</v>
      </c>
      <c r="I20" s="34"/>
    </row>
    <row r="21" spans="1:9" s="5" customFormat="1" ht="20.149999999999999" customHeight="1" x14ac:dyDescent="0.25">
      <c r="A21" s="77"/>
      <c r="B21" s="35" t="s">
        <v>48</v>
      </c>
      <c r="C21" s="32">
        <v>1</v>
      </c>
      <c r="D21" s="32" t="s">
        <v>49</v>
      </c>
      <c r="E21" s="32">
        <v>3</v>
      </c>
      <c r="F21" s="32" t="s">
        <v>50</v>
      </c>
      <c r="G21" s="33">
        <v>100</v>
      </c>
      <c r="H21" s="26">
        <f t="shared" si="3"/>
        <v>300</v>
      </c>
      <c r="I21" s="34"/>
    </row>
    <row r="22" spans="1:9" s="5" customFormat="1" ht="20.149999999999999" customHeight="1" x14ac:dyDescent="0.25">
      <c r="A22" s="77"/>
      <c r="B22" s="35" t="s">
        <v>31</v>
      </c>
      <c r="C22" s="32">
        <v>1</v>
      </c>
      <c r="D22" s="32" t="s">
        <v>17</v>
      </c>
      <c r="E22" s="32">
        <v>3</v>
      </c>
      <c r="F22" s="32" t="s">
        <v>19</v>
      </c>
      <c r="G22" s="33">
        <v>500</v>
      </c>
      <c r="H22" s="26">
        <f t="shared" si="3"/>
        <v>1500</v>
      </c>
      <c r="I22" s="34"/>
    </row>
    <row r="23" spans="1:9" s="5" customFormat="1" ht="20.149999999999999" customHeight="1" x14ac:dyDescent="0.25">
      <c r="A23" s="36" t="s">
        <v>24</v>
      </c>
      <c r="B23" s="37"/>
      <c r="C23" s="38"/>
      <c r="D23" s="38"/>
      <c r="E23" s="38"/>
      <c r="F23" s="38"/>
      <c r="G23" s="39"/>
      <c r="H23" s="29">
        <f>SUM(H19:H22)</f>
        <v>4200</v>
      </c>
      <c r="I23" s="22"/>
    </row>
    <row r="24" spans="1:9" s="5" customFormat="1" ht="20.149999999999999" customHeight="1" x14ac:dyDescent="0.25">
      <c r="A24" s="40" t="s">
        <v>25</v>
      </c>
      <c r="B24" s="41"/>
      <c r="C24" s="42"/>
      <c r="D24" s="42"/>
      <c r="E24" s="42"/>
      <c r="F24" s="42"/>
      <c r="G24" s="43"/>
      <c r="H24" s="44">
        <f>H14+H16+H18+H23</f>
        <v>29452</v>
      </c>
      <c r="I24" s="45"/>
    </row>
    <row r="25" spans="1:9" s="5" customFormat="1" ht="20.149999999999999" customHeight="1" x14ac:dyDescent="0.25">
      <c r="A25" s="40" t="s">
        <v>26</v>
      </c>
      <c r="B25" s="41"/>
      <c r="C25" s="42"/>
      <c r="D25" s="42"/>
      <c r="E25" s="42"/>
      <c r="F25" s="42"/>
      <c r="G25" s="46"/>
      <c r="H25" s="44">
        <f>H24*0.1</f>
        <v>2945.2000000000003</v>
      </c>
      <c r="I25" s="45"/>
    </row>
    <row r="26" spans="1:9" x14ac:dyDescent="0.25">
      <c r="A26" s="40" t="s">
        <v>32</v>
      </c>
      <c r="B26" s="41"/>
      <c r="C26" s="42"/>
      <c r="D26" s="42"/>
      <c r="E26" s="42"/>
      <c r="F26" s="42"/>
      <c r="G26" s="46"/>
      <c r="H26" s="44">
        <f>H24+H25</f>
        <v>32397.200000000001</v>
      </c>
      <c r="I26" s="45"/>
    </row>
    <row r="27" spans="1:9" x14ac:dyDescent="0.25">
      <c r="A27" s="73" t="s">
        <v>57</v>
      </c>
      <c r="B27" s="74"/>
      <c r="C27" s="74"/>
      <c r="D27" s="74"/>
      <c r="E27" s="74"/>
      <c r="F27" s="74"/>
      <c r="G27" s="75"/>
      <c r="H27" s="54">
        <f>H26*1.06</f>
        <v>34341.031999999999</v>
      </c>
      <c r="I27" s="53"/>
    </row>
  </sheetData>
  <mergeCells count="13">
    <mergeCell ref="A27:G27"/>
    <mergeCell ref="A19:A22"/>
    <mergeCell ref="A18:B18"/>
    <mergeCell ref="A8:A9"/>
    <mergeCell ref="A10:B10"/>
    <mergeCell ref="A11:A12"/>
    <mergeCell ref="A14:B14"/>
    <mergeCell ref="A16:B16"/>
    <mergeCell ref="A5:B7"/>
    <mergeCell ref="C5:H5"/>
    <mergeCell ref="I5:I7"/>
    <mergeCell ref="C6:F6"/>
    <mergeCell ref="G6:H6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opLeftCell="A4" zoomScale="85" zoomScaleNormal="85" workbookViewId="0">
      <selection activeCell="H19" sqref="H19"/>
    </sheetView>
  </sheetViews>
  <sheetFormatPr defaultColWidth="8.90625" defaultRowHeight="16.5" x14ac:dyDescent="0.25"/>
  <cols>
    <col min="1" max="1" width="13.6328125" style="3" customWidth="1"/>
    <col min="2" max="2" width="23.453125" style="5" customWidth="1"/>
    <col min="3" max="6" width="6.6328125" style="3" customWidth="1"/>
    <col min="7" max="7" width="13.453125" style="7" customWidth="1"/>
    <col min="8" max="8" width="13.7265625" style="7" customWidth="1"/>
    <col min="9" max="9" width="61" style="5" customWidth="1"/>
    <col min="10" max="16384" width="8.90625" style="3"/>
  </cols>
  <sheetData>
    <row r="1" spans="1:22" s="2" customFormat="1" ht="20.149999999999999" customHeight="1" x14ac:dyDescent="0.25">
      <c r="A1" s="9" t="s">
        <v>6</v>
      </c>
      <c r="B1" s="51" t="s">
        <v>61</v>
      </c>
      <c r="C1" s="8"/>
      <c r="D1" s="8"/>
      <c r="E1" s="8"/>
      <c r="F1" s="8"/>
      <c r="G1" s="8"/>
      <c r="H1" s="8"/>
      <c r="I1" s="10"/>
    </row>
    <row r="2" spans="1:22" s="2" customFormat="1" ht="20.149999999999999" customHeight="1" x14ac:dyDescent="0.25">
      <c r="A2" s="9" t="s">
        <v>13</v>
      </c>
      <c r="B2" s="47" t="s">
        <v>62</v>
      </c>
      <c r="C2" s="11"/>
      <c r="D2" s="11"/>
      <c r="E2" s="11"/>
      <c r="F2" s="11"/>
      <c r="G2" s="11"/>
      <c r="H2" s="11"/>
      <c r="I2" s="11"/>
    </row>
    <row r="3" spans="1:22" s="2" customFormat="1" ht="20.149999999999999" customHeight="1" x14ac:dyDescent="0.25">
      <c r="A3" s="9" t="s">
        <v>14</v>
      </c>
      <c r="B3" s="48" t="s">
        <v>51</v>
      </c>
      <c r="C3" s="12"/>
      <c r="D3" s="12"/>
      <c r="E3" s="12"/>
      <c r="F3" s="12"/>
      <c r="G3" s="12"/>
      <c r="H3" s="12"/>
      <c r="I3" s="12"/>
    </row>
    <row r="4" spans="1:22" s="2" customFormat="1" ht="20.149999999999999" customHeight="1" thickBot="1" x14ac:dyDescent="0.3">
      <c r="A4" s="9" t="s">
        <v>7</v>
      </c>
      <c r="B4" s="49">
        <v>60</v>
      </c>
      <c r="C4" s="13"/>
      <c r="D4" s="13"/>
      <c r="E4" s="13"/>
      <c r="F4" s="13"/>
      <c r="G4" s="13"/>
      <c r="H4" s="13"/>
      <c r="I4" s="13"/>
    </row>
    <row r="5" spans="1:22" ht="20.149999999999999" customHeight="1" x14ac:dyDescent="0.25">
      <c r="A5" s="56" t="s">
        <v>15</v>
      </c>
      <c r="B5" s="57"/>
      <c r="C5" s="62" t="s">
        <v>16</v>
      </c>
      <c r="D5" s="63"/>
      <c r="E5" s="63"/>
      <c r="F5" s="63"/>
      <c r="G5" s="63"/>
      <c r="H5" s="64"/>
      <c r="I5" s="65" t="s">
        <v>8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s="5" customFormat="1" ht="20.149999999999999" customHeight="1" x14ac:dyDescent="0.25">
      <c r="A6" s="58"/>
      <c r="B6" s="59"/>
      <c r="C6" s="68" t="s">
        <v>0</v>
      </c>
      <c r="D6" s="69"/>
      <c r="E6" s="69"/>
      <c r="F6" s="70"/>
      <c r="G6" s="71" t="s">
        <v>1</v>
      </c>
      <c r="H6" s="72"/>
      <c r="I6" s="66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s="5" customFormat="1" ht="20.149999999999999" customHeight="1" x14ac:dyDescent="0.25">
      <c r="A7" s="60"/>
      <c r="B7" s="61"/>
      <c r="C7" s="14" t="s">
        <v>2</v>
      </c>
      <c r="D7" s="14" t="s">
        <v>3</v>
      </c>
      <c r="E7" s="14" t="s">
        <v>2</v>
      </c>
      <c r="F7" s="14" t="s">
        <v>3</v>
      </c>
      <c r="G7" s="15" t="s">
        <v>4</v>
      </c>
      <c r="H7" s="15" t="s">
        <v>5</v>
      </c>
      <c r="I7" s="67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s="5" customFormat="1" ht="20.149999999999999" customHeight="1" x14ac:dyDescent="0.25">
      <c r="A8" s="80" t="s">
        <v>43</v>
      </c>
      <c r="B8" s="16" t="s">
        <v>45</v>
      </c>
      <c r="C8" s="17">
        <v>50</v>
      </c>
      <c r="D8" s="17" t="s">
        <v>23</v>
      </c>
      <c r="E8" s="17">
        <v>2</v>
      </c>
      <c r="F8" s="17" t="s">
        <v>46</v>
      </c>
      <c r="G8" s="18">
        <v>550</v>
      </c>
      <c r="H8" s="19">
        <f t="shared" ref="H8:H9" si="0">C8*E8*G8</f>
        <v>55000</v>
      </c>
      <c r="I8" s="20" t="s">
        <v>53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s="5" customFormat="1" ht="20.149999999999999" customHeight="1" x14ac:dyDescent="0.25">
      <c r="A9" s="81"/>
      <c r="B9" s="16" t="s">
        <v>47</v>
      </c>
      <c r="C9" s="17">
        <v>50</v>
      </c>
      <c r="D9" s="17" t="s">
        <v>23</v>
      </c>
      <c r="E9" s="17">
        <v>2</v>
      </c>
      <c r="F9" s="17" t="s">
        <v>46</v>
      </c>
      <c r="G9" s="18">
        <v>550</v>
      </c>
      <c r="H9" s="19">
        <f t="shared" si="0"/>
        <v>55000</v>
      </c>
      <c r="I9" s="20" t="s">
        <v>53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s="5" customFormat="1" ht="20.149999999999999" customHeight="1" x14ac:dyDescent="0.25">
      <c r="A10" s="78" t="s">
        <v>44</v>
      </c>
      <c r="B10" s="79"/>
      <c r="C10" s="14"/>
      <c r="D10" s="14"/>
      <c r="E10" s="14"/>
      <c r="F10" s="14"/>
      <c r="G10" s="14"/>
      <c r="H10" s="21">
        <f>SUM(H8:H9)</f>
        <v>110000</v>
      </c>
      <c r="I10" s="22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s="5" customFormat="1" ht="20.149999999999999" customHeight="1" x14ac:dyDescent="0.25">
      <c r="A11" s="80" t="s">
        <v>27</v>
      </c>
      <c r="B11" s="16" t="s">
        <v>54</v>
      </c>
      <c r="C11" s="17">
        <v>54</v>
      </c>
      <c r="D11" s="17" t="s">
        <v>17</v>
      </c>
      <c r="E11" s="17">
        <v>1</v>
      </c>
      <c r="F11" s="17" t="s">
        <v>10</v>
      </c>
      <c r="G11" s="18">
        <v>100</v>
      </c>
      <c r="H11" s="19">
        <f t="shared" ref="H11:H13" si="1">C11*E11*G11</f>
        <v>5400</v>
      </c>
      <c r="I11" s="20"/>
    </row>
    <row r="12" spans="1:22" s="6" customFormat="1" ht="20.149999999999999" customHeight="1" x14ac:dyDescent="0.25">
      <c r="A12" s="81"/>
      <c r="B12" s="16" t="s">
        <v>55</v>
      </c>
      <c r="C12" s="17">
        <v>4</v>
      </c>
      <c r="D12" s="17" t="s">
        <v>11</v>
      </c>
      <c r="E12" s="17">
        <v>1</v>
      </c>
      <c r="F12" s="17" t="s">
        <v>10</v>
      </c>
      <c r="G12" s="18">
        <v>2500</v>
      </c>
      <c r="H12" s="19">
        <f t="shared" si="1"/>
        <v>10000</v>
      </c>
      <c r="I12" s="20" t="s">
        <v>52</v>
      </c>
    </row>
    <row r="13" spans="1:22" s="5" customFormat="1" ht="20.149999999999999" customHeight="1" x14ac:dyDescent="0.25">
      <c r="A13" s="52" t="s">
        <v>40</v>
      </c>
      <c r="B13" s="16" t="s">
        <v>39</v>
      </c>
      <c r="C13" s="17">
        <v>4</v>
      </c>
      <c r="D13" s="17" t="s">
        <v>41</v>
      </c>
      <c r="E13" s="17">
        <v>3</v>
      </c>
      <c r="F13" s="17" t="s">
        <v>42</v>
      </c>
      <c r="G13" s="18">
        <v>100</v>
      </c>
      <c r="H13" s="19">
        <f t="shared" si="1"/>
        <v>1200</v>
      </c>
      <c r="I13" s="20"/>
    </row>
    <row r="14" spans="1:22" s="5" customFormat="1" ht="20.149999999999999" customHeight="1" x14ac:dyDescent="0.25">
      <c r="A14" s="78" t="s">
        <v>38</v>
      </c>
      <c r="B14" s="79"/>
      <c r="C14" s="14"/>
      <c r="D14" s="14"/>
      <c r="E14" s="14"/>
      <c r="F14" s="14"/>
      <c r="G14" s="14"/>
      <c r="H14" s="21">
        <f>SUM(H11:H13)</f>
        <v>16600</v>
      </c>
      <c r="I14" s="22"/>
    </row>
    <row r="15" spans="1:22" s="5" customFormat="1" ht="20.149999999999999" customHeight="1" x14ac:dyDescent="0.25">
      <c r="A15" s="50" t="s">
        <v>9</v>
      </c>
      <c r="B15" s="16" t="s">
        <v>36</v>
      </c>
      <c r="C15" s="23">
        <v>1</v>
      </c>
      <c r="D15" s="24" t="s">
        <v>19</v>
      </c>
      <c r="E15" s="23">
        <v>1</v>
      </c>
      <c r="F15" s="24" t="s">
        <v>20</v>
      </c>
      <c r="G15" s="25">
        <v>6000</v>
      </c>
      <c r="H15" s="26">
        <f>C15*E15*G15</f>
        <v>6000</v>
      </c>
      <c r="I15" s="27" t="s">
        <v>37</v>
      </c>
    </row>
    <row r="16" spans="1:22" s="5" customFormat="1" ht="20.149999999999999" customHeight="1" x14ac:dyDescent="0.25">
      <c r="A16" s="78" t="s">
        <v>33</v>
      </c>
      <c r="B16" s="79"/>
      <c r="C16" s="14"/>
      <c r="D16" s="14"/>
      <c r="E16" s="14"/>
      <c r="F16" s="14"/>
      <c r="G16" s="28"/>
      <c r="H16" s="29">
        <f>SUM(H15:H15)</f>
        <v>6000</v>
      </c>
      <c r="I16" s="22"/>
    </row>
    <row r="17" spans="1:9" s="5" customFormat="1" ht="20.149999999999999" customHeight="1" x14ac:dyDescent="0.25">
      <c r="A17" s="55" t="s">
        <v>34</v>
      </c>
      <c r="B17" s="31" t="s">
        <v>28</v>
      </c>
      <c r="C17" s="23">
        <v>1</v>
      </c>
      <c r="D17" s="24" t="s">
        <v>12</v>
      </c>
      <c r="E17" s="23">
        <v>1</v>
      </c>
      <c r="F17" s="24" t="s">
        <v>10</v>
      </c>
      <c r="G17" s="25">
        <v>300</v>
      </c>
      <c r="H17" s="26">
        <f t="shared" ref="H17" si="2">C17*E17*G17</f>
        <v>300</v>
      </c>
      <c r="I17" s="30" t="s">
        <v>21</v>
      </c>
    </row>
    <row r="18" spans="1:9" s="5" customFormat="1" ht="20.149999999999999" customHeight="1" x14ac:dyDescent="0.25">
      <c r="A18" s="78" t="s">
        <v>35</v>
      </c>
      <c r="B18" s="79"/>
      <c r="C18" s="14"/>
      <c r="D18" s="14"/>
      <c r="E18" s="14"/>
      <c r="F18" s="14"/>
      <c r="G18" s="28"/>
      <c r="H18" s="29">
        <f>SUM(H17:H17)</f>
        <v>300</v>
      </c>
      <c r="I18" s="22"/>
    </row>
    <row r="19" spans="1:9" s="5" customFormat="1" ht="20.149999999999999" customHeight="1" x14ac:dyDescent="0.25">
      <c r="A19" s="76" t="s">
        <v>22</v>
      </c>
      <c r="B19" s="32" t="s">
        <v>29</v>
      </c>
      <c r="C19" s="32">
        <v>1</v>
      </c>
      <c r="D19" s="32" t="s">
        <v>17</v>
      </c>
      <c r="E19" s="32">
        <v>2</v>
      </c>
      <c r="F19" s="32" t="s">
        <v>10</v>
      </c>
      <c r="G19" s="33">
        <v>1600</v>
      </c>
      <c r="H19" s="26">
        <f>C19*G19</f>
        <v>1600</v>
      </c>
      <c r="I19" s="34"/>
    </row>
    <row r="20" spans="1:9" s="5" customFormat="1" ht="20.149999999999999" customHeight="1" x14ac:dyDescent="0.25">
      <c r="A20" s="77"/>
      <c r="B20" s="35" t="s">
        <v>30</v>
      </c>
      <c r="C20" s="32">
        <v>1</v>
      </c>
      <c r="D20" s="32" t="s">
        <v>23</v>
      </c>
      <c r="E20" s="32">
        <v>2</v>
      </c>
      <c r="F20" s="32" t="s">
        <v>18</v>
      </c>
      <c r="G20" s="33">
        <v>400</v>
      </c>
      <c r="H20" s="26">
        <f t="shared" ref="H20:H22" si="3">C20*E20*G20</f>
        <v>800</v>
      </c>
      <c r="I20" s="34"/>
    </row>
    <row r="21" spans="1:9" s="5" customFormat="1" ht="20.149999999999999" customHeight="1" x14ac:dyDescent="0.25">
      <c r="A21" s="77"/>
      <c r="B21" s="35" t="s">
        <v>48</v>
      </c>
      <c r="C21" s="32">
        <v>1</v>
      </c>
      <c r="D21" s="32" t="s">
        <v>49</v>
      </c>
      <c r="E21" s="32">
        <v>3</v>
      </c>
      <c r="F21" s="32" t="s">
        <v>50</v>
      </c>
      <c r="G21" s="33">
        <v>100</v>
      </c>
      <c r="H21" s="26">
        <f t="shared" si="3"/>
        <v>300</v>
      </c>
      <c r="I21" s="34"/>
    </row>
    <row r="22" spans="1:9" s="5" customFormat="1" ht="20.149999999999999" customHeight="1" x14ac:dyDescent="0.25">
      <c r="A22" s="77"/>
      <c r="B22" s="35" t="s">
        <v>31</v>
      </c>
      <c r="C22" s="32">
        <v>1</v>
      </c>
      <c r="D22" s="32" t="s">
        <v>17</v>
      </c>
      <c r="E22" s="32">
        <v>3</v>
      </c>
      <c r="F22" s="32" t="s">
        <v>19</v>
      </c>
      <c r="G22" s="33">
        <v>500</v>
      </c>
      <c r="H22" s="26">
        <f t="shared" si="3"/>
        <v>1500</v>
      </c>
      <c r="I22" s="34"/>
    </row>
    <row r="23" spans="1:9" s="5" customFormat="1" ht="20.149999999999999" customHeight="1" x14ac:dyDescent="0.25">
      <c r="A23" s="36" t="s">
        <v>24</v>
      </c>
      <c r="B23" s="37"/>
      <c r="C23" s="38"/>
      <c r="D23" s="38"/>
      <c r="E23" s="38"/>
      <c r="F23" s="38"/>
      <c r="G23" s="39"/>
      <c r="H23" s="29">
        <f>SUM(H19:H22)</f>
        <v>4200</v>
      </c>
      <c r="I23" s="22"/>
    </row>
    <row r="24" spans="1:9" s="5" customFormat="1" ht="20.149999999999999" customHeight="1" x14ac:dyDescent="0.25">
      <c r="A24" s="40" t="s">
        <v>25</v>
      </c>
      <c r="B24" s="41"/>
      <c r="C24" s="42"/>
      <c r="D24" s="42"/>
      <c r="E24" s="42"/>
      <c r="F24" s="42"/>
      <c r="G24" s="43"/>
      <c r="H24" s="44">
        <f>H14+H16+H18+H23</f>
        <v>27100</v>
      </c>
      <c r="I24" s="45"/>
    </row>
    <row r="25" spans="1:9" s="5" customFormat="1" ht="20.149999999999999" customHeight="1" x14ac:dyDescent="0.25">
      <c r="A25" s="40" t="s">
        <v>26</v>
      </c>
      <c r="B25" s="41"/>
      <c r="C25" s="42"/>
      <c r="D25" s="42"/>
      <c r="E25" s="42"/>
      <c r="F25" s="42"/>
      <c r="G25" s="46"/>
      <c r="H25" s="44">
        <f>H24*0.1</f>
        <v>2710</v>
      </c>
      <c r="I25" s="45"/>
    </row>
    <row r="26" spans="1:9" x14ac:dyDescent="0.25">
      <c r="A26" s="40" t="s">
        <v>32</v>
      </c>
      <c r="B26" s="41"/>
      <c r="C26" s="42"/>
      <c r="D26" s="42"/>
      <c r="E26" s="42"/>
      <c r="F26" s="42"/>
      <c r="G26" s="46"/>
      <c r="H26" s="44">
        <f>H24+H25</f>
        <v>29810</v>
      </c>
      <c r="I26" s="45"/>
    </row>
    <row r="27" spans="1:9" x14ac:dyDescent="0.25">
      <c r="A27" s="40" t="s">
        <v>58</v>
      </c>
      <c r="B27" s="41"/>
      <c r="C27" s="42"/>
      <c r="D27" s="42"/>
      <c r="E27" s="42"/>
      <c r="F27" s="42"/>
      <c r="G27" s="46"/>
      <c r="H27" s="44">
        <f>H26*1.06</f>
        <v>31598.600000000002</v>
      </c>
      <c r="I27" s="45"/>
    </row>
  </sheetData>
  <mergeCells count="12">
    <mergeCell ref="A19:A22"/>
    <mergeCell ref="C5:H5"/>
    <mergeCell ref="I5:I7"/>
    <mergeCell ref="C6:F6"/>
    <mergeCell ref="G6:H6"/>
    <mergeCell ref="A18:B18"/>
    <mergeCell ref="A5:B7"/>
    <mergeCell ref="A8:A9"/>
    <mergeCell ref="A10:B10"/>
    <mergeCell ref="A11:A12"/>
    <mergeCell ref="A14:B14"/>
    <mergeCell ref="A16:B16"/>
  </mergeCells>
  <phoneticPr fontId="4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郑州</vt:lpstr>
      <vt:lpstr>重庆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陈佳伟</cp:lastModifiedBy>
  <cp:lastPrinted>2016-03-22T05:43:57Z</cp:lastPrinted>
  <dcterms:created xsi:type="dcterms:W3CDTF">2012-11-28T09:47:05Z</dcterms:created>
  <dcterms:modified xsi:type="dcterms:W3CDTF">2018-10-10T07:50:39Z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