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 filterPrivacy="1" autoCompressPictures="0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3980" tabRatio="822" activeTab="2"/>
  </bookViews>
  <sheets>
    <sheet name="结算0918" sheetId="34" r:id="rId1"/>
    <sheet name="VIP费用明细" sheetId="36" r:id="rId2"/>
    <sheet name="机票明细" sheetId="35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2" i="34" l="1"/>
  <c r="H171" i="34"/>
  <c r="H219" i="34"/>
  <c r="H145" i="34"/>
  <c r="H19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I46" i="34"/>
  <c r="H35" i="34"/>
  <c r="H36" i="34"/>
  <c r="H37" i="34"/>
  <c r="H38" i="34"/>
  <c r="H39" i="34"/>
  <c r="H40" i="34"/>
  <c r="H41" i="34"/>
  <c r="H42" i="34"/>
  <c r="H43" i="34"/>
  <c r="H44" i="34"/>
  <c r="H45" i="34"/>
  <c r="I34" i="34"/>
  <c r="H33" i="34"/>
  <c r="I32" i="34"/>
  <c r="H30" i="34"/>
  <c r="H31" i="34"/>
  <c r="I29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I14" i="34"/>
  <c r="H3" i="34"/>
  <c r="G4" i="34"/>
  <c r="H4" i="34"/>
  <c r="H5" i="34"/>
  <c r="H6" i="34"/>
  <c r="H7" i="34"/>
  <c r="H8" i="34"/>
  <c r="H9" i="34"/>
  <c r="H10" i="34"/>
  <c r="H11" i="34"/>
  <c r="H12" i="34"/>
  <c r="H13" i="34"/>
  <c r="I2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C146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I60" i="34"/>
  <c r="H195" i="34"/>
  <c r="H166" i="34"/>
  <c r="H167" i="34"/>
  <c r="H168" i="34"/>
  <c r="H169" i="34"/>
  <c r="H170" i="34"/>
  <c r="H172" i="34"/>
  <c r="C173" i="34"/>
  <c r="H173" i="34"/>
  <c r="H174" i="34"/>
  <c r="H175" i="34"/>
  <c r="H176" i="34"/>
  <c r="H177" i="34"/>
  <c r="H178" i="34"/>
  <c r="H179" i="34"/>
  <c r="H180" i="34"/>
  <c r="H181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7" i="34"/>
  <c r="G198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H211" i="34"/>
  <c r="H212" i="34"/>
  <c r="H214" i="34"/>
  <c r="H215" i="34"/>
  <c r="H216" i="34"/>
  <c r="H217" i="34"/>
  <c r="H218" i="34"/>
  <c r="H220" i="34"/>
  <c r="H221" i="34"/>
  <c r="H222" i="34"/>
  <c r="H223" i="34"/>
  <c r="H224" i="34"/>
  <c r="H225" i="34"/>
  <c r="H226" i="34"/>
  <c r="H227" i="34"/>
  <c r="C228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I165" i="34"/>
  <c r="I249" i="34"/>
  <c r="D16" i="36"/>
  <c r="A15" i="36"/>
  <c r="A14" i="36"/>
  <c r="A13" i="36"/>
  <c r="A12" i="36"/>
  <c r="A11" i="36"/>
  <c r="A10" i="36"/>
  <c r="A9" i="36"/>
  <c r="A8" i="36"/>
  <c r="A7" i="36"/>
  <c r="A6" i="36"/>
  <c r="A5" i="36"/>
  <c r="A4" i="36"/>
  <c r="A3" i="36"/>
  <c r="I250" i="34"/>
  <c r="I251" i="34"/>
  <c r="I252" i="34"/>
  <c r="I254" i="34"/>
  <c r="I253" i="34"/>
  <c r="K87" i="35"/>
  <c r="D87" i="35"/>
</calcChain>
</file>

<file path=xl/sharedStrings.xml><?xml version="1.0" encoding="utf-8"?>
<sst xmlns="http://schemas.openxmlformats.org/spreadsheetml/2006/main" count="1747" uniqueCount="467">
  <si>
    <t>Part 1: 出行费用</t>
    <rPh sb="8" eb="9">
      <t>chu'xing</t>
    </rPh>
    <rPh sb="10" eb="11">
      <t>fei yong</t>
    </rPh>
    <phoneticPr fontId="1" type="noConversion"/>
  </si>
  <si>
    <t>费用总计（不含税）</t>
    <rPh sb="5" eb="6">
      <t>bu'han'shui</t>
    </rPh>
    <phoneticPr fontId="2" type="noConversion"/>
  </si>
  <si>
    <t>人均费用</t>
    <rPh sb="0" eb="1">
      <t>ren'jun'fei'yong</t>
    </rPh>
    <phoneticPr fontId="2" type="noConversion"/>
  </si>
  <si>
    <t>如有上述未包括的项目的费用产生，均请在此处列明，否则作为没有该项费用产生</t>
    <rPh sb="0" eb="1">
      <t>ru'you</t>
    </rPh>
    <rPh sb="2" eb="3">
      <t>shang'shu</t>
    </rPh>
    <rPh sb="4" eb="5">
      <t>wei'you</t>
    </rPh>
    <rPh sb="5" eb="6">
      <t>bao'kuo</t>
    </rPh>
    <rPh sb="7" eb="8">
      <t>de'xiang'mu</t>
    </rPh>
    <rPh sb="10" eb="11">
      <t>de</t>
    </rPh>
    <rPh sb="11" eb="12">
      <t>fei'yong'chan'sheng</t>
    </rPh>
    <rPh sb="16" eb="17">
      <t>jun</t>
    </rPh>
    <rPh sb="17" eb="18">
      <t>qing'zai</t>
    </rPh>
    <rPh sb="19" eb="20">
      <t>ci'chu</t>
    </rPh>
    <rPh sb="21" eb="22">
      <t>lie'ming</t>
    </rPh>
    <rPh sb="24" eb="25">
      <t>fou'ze</t>
    </rPh>
    <rPh sb="26" eb="27">
      <t>zuo'wei</t>
    </rPh>
    <rPh sb="28" eb="29">
      <t>mei'you</t>
    </rPh>
    <rPh sb="30" eb="31">
      <t>gai'xiang'fei'yong'chan'sheng</t>
    </rPh>
    <phoneticPr fontId="2" type="noConversion"/>
  </si>
  <si>
    <t>旅游险</t>
    <rPh sb="0" eb="1">
      <t>lv'you'xian</t>
    </rPh>
    <phoneticPr fontId="2" type="noConversion"/>
  </si>
  <si>
    <t>办公会议室</t>
    <rPh sb="0" eb="1">
      <t>ban'gong</t>
    </rPh>
    <rPh sb="2" eb="3">
      <t>hui'yi'shi</t>
    </rPh>
    <phoneticPr fontId="3" type="noConversion"/>
  </si>
  <si>
    <t>含税费用</t>
    <rPh sb="0" eb="1">
      <t>han'shui'fei'yong</t>
    </rPh>
    <phoneticPr fontId="2" type="noConversion"/>
  </si>
  <si>
    <t>单价定义：单人保险费用</t>
    <rPh sb="0" eb="1">
      <t>dan'jia'ding'yi</t>
    </rPh>
    <rPh sb="5" eb="6">
      <t>dan'ren'bao'xian'fei'yong</t>
    </rPh>
    <phoneticPr fontId="2" type="noConversion"/>
  </si>
  <si>
    <t>Part 3: 当地办公费用</t>
    <rPh sb="8" eb="9">
      <t>dang'di</t>
    </rPh>
    <rPh sb="10" eb="11">
      <t>ban'gong</t>
    </rPh>
    <phoneticPr fontId="1" type="noConversion"/>
  </si>
  <si>
    <t>小计</t>
    <rPh sb="0" eb="1">
      <t>xiao'ji</t>
    </rPh>
    <phoneticPr fontId="1" type="noConversion"/>
  </si>
  <si>
    <t>如有关于物料、视觉、音效、节目、摄影等费用，请详细列明</t>
    <rPh sb="0" eb="1">
      <t>ru'you</t>
    </rPh>
    <rPh sb="2" eb="3">
      <t>guan'yu</t>
    </rPh>
    <rPh sb="4" eb="5">
      <t>wu'liao</t>
    </rPh>
    <rPh sb="7" eb="8">
      <t>shi'jue</t>
    </rPh>
    <rPh sb="10" eb="11">
      <t>yin'xiao</t>
    </rPh>
    <rPh sb="13" eb="14">
      <t>jie'mu</t>
    </rPh>
    <rPh sb="16" eb="17">
      <t>she'ying</t>
    </rPh>
    <rPh sb="18" eb="19">
      <t>deng</t>
    </rPh>
    <rPh sb="19" eb="20">
      <t>fei'yong</t>
    </rPh>
    <rPh sb="22" eb="23">
      <t>qing</t>
    </rPh>
    <rPh sb="23" eb="24">
      <t>xiang'xi'lie'ming</t>
    </rPh>
    <phoneticPr fontId="2" type="noConversion"/>
  </si>
  <si>
    <t>服务费</t>
    <rPh sb="0" eb="1">
      <t>fu'wu'f</t>
    </rPh>
    <phoneticPr fontId="2" type="noConversion"/>
  </si>
  <si>
    <t>数量</t>
    <rPh sb="0" eb="1">
      <t>shu'l</t>
    </rPh>
    <phoneticPr fontId="2" type="noConversion"/>
  </si>
  <si>
    <t>单位</t>
    <rPh sb="0" eb="1">
      <t>dan'w</t>
    </rPh>
    <phoneticPr fontId="2" type="noConversion"/>
  </si>
  <si>
    <t>人</t>
    <rPh sb="0" eb="1">
      <t>ren</t>
    </rPh>
    <phoneticPr fontId="2" type="noConversion"/>
  </si>
  <si>
    <t>间</t>
    <rPh sb="0" eb="1">
      <t>jian</t>
    </rPh>
    <phoneticPr fontId="2" type="noConversion"/>
  </si>
  <si>
    <t>晚</t>
    <rPh sb="0" eb="1">
      <t>wang'sh</t>
    </rPh>
    <phoneticPr fontId="2" type="noConversion"/>
  </si>
  <si>
    <t>导游和领队</t>
    <rPh sb="0" eb="1">
      <t>dao'y</t>
    </rPh>
    <rPh sb="2" eb="3">
      <t>he</t>
    </rPh>
    <rPh sb="3" eb="4">
      <t>lin'dui</t>
    </rPh>
    <phoneticPr fontId="2" type="noConversion"/>
  </si>
  <si>
    <t>当地工作人员</t>
    <rPh sb="0" eb="1">
      <t>dan'di</t>
    </rPh>
    <rPh sb="2" eb="3">
      <t>g'z</t>
    </rPh>
    <rPh sb="4" eb="5">
      <t>r'y</t>
    </rPh>
    <phoneticPr fontId="2" type="noConversion"/>
  </si>
  <si>
    <t>AV设备</t>
    <rPh sb="2" eb="3">
      <t>she'b</t>
    </rPh>
    <phoneticPr fontId="3" type="noConversion"/>
  </si>
  <si>
    <t>摄影摄像</t>
    <rPh sb="0" eb="1">
      <t>she'y</t>
    </rPh>
    <rPh sb="2" eb="3">
      <t>she'x</t>
    </rPh>
    <phoneticPr fontId="2" type="noConversion"/>
  </si>
  <si>
    <t>其他</t>
    <rPh sb="0" eb="1">
      <t>qi'ta</t>
    </rPh>
    <phoneticPr fontId="2" type="noConversion"/>
  </si>
  <si>
    <t>晚宴</t>
    <rPh sb="0" eb="1">
      <t>huan'qiu'ying'chengwan'yan</t>
    </rPh>
    <phoneticPr fontId="3" type="noConversion"/>
  </si>
  <si>
    <t>含税费用</t>
    <rPh sb="0" eb="1">
      <t>han'shui'fei'yong</t>
    </rPh>
    <rPh sb="2" eb="3">
      <t>ji'piao</t>
    </rPh>
    <phoneticPr fontId="2" type="noConversion"/>
  </si>
  <si>
    <t>Part 4: 保险费用</t>
    <rPh sb="8" eb="9">
      <t>bao'xian</t>
    </rPh>
    <rPh sb="10" eb="11">
      <t>fei'yong</t>
    </rPh>
    <phoneticPr fontId="1" type="noConversion"/>
  </si>
  <si>
    <t>Part 5: 接待及人员费用</t>
    <rPh sb="8" eb="9">
      <t>jie'dai</t>
    </rPh>
    <rPh sb="10" eb="11">
      <t>ji</t>
    </rPh>
    <rPh sb="11" eb="12">
      <t>ren'y</t>
    </rPh>
    <rPh sb="13" eb="14">
      <t>fei'y</t>
    </rPh>
    <phoneticPr fontId="1" type="noConversion"/>
  </si>
  <si>
    <t>Part 6.2: 晚宴搭建</t>
    <rPh sb="10" eb="11">
      <t>wan'yan'xiao'guo</t>
    </rPh>
    <rPh sb="12" eb="13">
      <t>da'jian</t>
    </rPh>
    <phoneticPr fontId="1" type="noConversion"/>
  </si>
  <si>
    <t>Part 7: 其他费用</t>
    <rPh sb="8" eb="9">
      <t>qi'ta</t>
    </rPh>
    <rPh sb="10" eb="11">
      <t>fei'yong</t>
    </rPh>
    <phoneticPr fontId="1" type="noConversion"/>
  </si>
  <si>
    <t>人</t>
    <rPh sb="0" eb="1">
      <t>jian</t>
    </rPh>
    <phoneticPr fontId="2" type="noConversion"/>
  </si>
  <si>
    <t>车</t>
    <rPh sb="0" eb="1">
      <t>che</t>
    </rPh>
    <phoneticPr fontId="2" type="noConversion"/>
  </si>
  <si>
    <t>D1晚餐 餐价</t>
    <rPh sb="2" eb="3">
      <t>wan</t>
    </rPh>
    <phoneticPr fontId="2" type="noConversion"/>
  </si>
  <si>
    <t>D2早餐 餐价</t>
    <rPh sb="2" eb="3">
      <t>zao'c</t>
    </rPh>
    <phoneticPr fontId="2" type="noConversion"/>
  </si>
  <si>
    <t>D2午餐 餐价</t>
    <rPh sb="2" eb="3">
      <t>wu'c</t>
    </rPh>
    <phoneticPr fontId="2" type="noConversion"/>
  </si>
  <si>
    <t>D2晚宴 餐价</t>
    <rPh sb="2" eb="3">
      <t>wan'yan</t>
    </rPh>
    <phoneticPr fontId="2" type="noConversion"/>
  </si>
  <si>
    <t>D3早餐 餐价</t>
    <rPh sb="2" eb="3">
      <t>zao</t>
    </rPh>
    <phoneticPr fontId="2" type="noConversion"/>
  </si>
  <si>
    <t>餐</t>
    <rPh sb="0" eb="1">
      <t>can</t>
    </rPh>
    <phoneticPr fontId="2" type="noConversion"/>
  </si>
  <si>
    <t>天</t>
    <rPh sb="0" eb="1">
      <t>tian</t>
    </rPh>
    <phoneticPr fontId="2" type="noConversion"/>
  </si>
  <si>
    <t>网线费用</t>
    <rPh sb="0" eb="1">
      <t>wang'xian</t>
    </rPh>
    <rPh sb="2" eb="3">
      <t>fei'y</t>
    </rPh>
    <phoneticPr fontId="3" type="noConversion"/>
  </si>
  <si>
    <t>外接网线</t>
    <rPh sb="0" eb="1">
      <t>wai'jie</t>
    </rPh>
    <rPh sb="2" eb="3">
      <t>wang'xian</t>
    </rPh>
    <phoneticPr fontId="2" type="noConversion"/>
  </si>
  <si>
    <t>期</t>
    <rPh sb="0" eb="1">
      <t>qi</t>
    </rPh>
    <phoneticPr fontId="2" type="noConversion"/>
  </si>
  <si>
    <t>次</t>
    <rPh sb="0" eb="1">
      <t>ci</t>
    </rPh>
    <phoneticPr fontId="2" type="noConversion"/>
  </si>
  <si>
    <t>VIP用车</t>
    <rPh sb="3" eb="4">
      <t>yong'che</t>
    </rPh>
    <phoneticPr fontId="2" type="noConversion"/>
  </si>
  <si>
    <t>场</t>
    <rPh sb="0" eb="1">
      <t>chang</t>
    </rPh>
    <phoneticPr fontId="2" type="noConversion"/>
  </si>
  <si>
    <t>项</t>
    <rPh sb="0" eb="1">
      <t>xiang</t>
    </rPh>
    <phoneticPr fontId="2" type="noConversion"/>
  </si>
  <si>
    <t>图片直播</t>
    <rPh sb="0" eb="1">
      <t>tu'p</t>
    </rPh>
    <rPh sb="2" eb="3">
      <t>zhi'bo</t>
    </rPh>
    <phoneticPr fontId="2" type="noConversion"/>
  </si>
  <si>
    <t>批</t>
    <rPh sb="0" eb="1">
      <t>pi</t>
    </rPh>
    <phoneticPr fontId="2" type="noConversion"/>
  </si>
  <si>
    <t>辆</t>
    <rPh sb="0" eb="1">
      <t>liang</t>
    </rPh>
    <phoneticPr fontId="2" type="noConversion"/>
  </si>
  <si>
    <t>LED屏幕（主）</t>
  </si>
  <si>
    <t>LED处理器</t>
  </si>
  <si>
    <t>液晶监视器</t>
  </si>
  <si>
    <t>苹果电脑</t>
  </si>
  <si>
    <t>无线接收机及耳机</t>
  </si>
  <si>
    <t>切割电脑灯</t>
  </si>
  <si>
    <t>三合一光束电脑灯</t>
  </si>
  <si>
    <t>LED摇头灯</t>
  </si>
  <si>
    <t>LED PAR</t>
  </si>
  <si>
    <t>电脑灯调光台</t>
  </si>
  <si>
    <t>TRUSS(Black)</t>
  </si>
  <si>
    <t>电动葫芦</t>
  </si>
  <si>
    <t>视频操控师</t>
  </si>
  <si>
    <t>音响师</t>
  </si>
  <si>
    <t>灯光师</t>
  </si>
  <si>
    <t>技术人员</t>
  </si>
  <si>
    <t>照明灯</t>
    <rPh sb="0" eb="1">
      <t>zhao'mign'deng</t>
    </rPh>
    <phoneticPr fontId="2" type="noConversion"/>
  </si>
  <si>
    <t>单柱灯架</t>
    <rPh sb="0" eb="1">
      <t>dan'zu</t>
    </rPh>
    <rPh sb="1" eb="2">
      <t>zhu'zi</t>
    </rPh>
    <rPh sb="2" eb="3">
      <t>deng'jia</t>
    </rPh>
    <phoneticPr fontId="2" type="noConversion"/>
  </si>
  <si>
    <t>支</t>
    <rPh sb="0" eb="1">
      <t>zhi</t>
    </rPh>
    <phoneticPr fontId="2" type="noConversion"/>
  </si>
  <si>
    <t>药品</t>
    <rPh sb="0" eb="1">
      <t>yao'p</t>
    </rPh>
    <phoneticPr fontId="2" type="noConversion"/>
  </si>
  <si>
    <t>救护车及医生</t>
    <rPh sb="0" eb="1">
      <t>jiu'hu'c</t>
    </rPh>
    <rPh sb="3" eb="4">
      <t>ji</t>
    </rPh>
    <rPh sb="4" eb="5">
      <t>yi'sheng</t>
    </rPh>
    <phoneticPr fontId="2" type="noConversion"/>
  </si>
  <si>
    <t>备用车</t>
    <rPh sb="0" eb="1">
      <t>bei'yong'hce</t>
    </rPh>
    <phoneticPr fontId="2" type="noConversion"/>
  </si>
  <si>
    <t>搭建</t>
    <rPh sb="0" eb="1">
      <t>da'jian</t>
    </rPh>
    <phoneticPr fontId="2" type="noConversion"/>
  </si>
  <si>
    <t>个</t>
    <rPh sb="0" eb="1">
      <t>ge</t>
    </rPh>
    <phoneticPr fontId="2" type="noConversion"/>
  </si>
  <si>
    <t>救生员</t>
    <rPh sb="0" eb="1">
      <t>jiu'sheng'yuan</t>
    </rPh>
    <phoneticPr fontId="2" type="noConversion"/>
  </si>
  <si>
    <t>活动总结视频</t>
    <rPh sb="0" eb="1">
      <t>huo'dong</t>
    </rPh>
    <rPh sb="2" eb="3">
      <t>zong'jie</t>
    </rPh>
    <rPh sb="4" eb="5">
      <t>shi'p</t>
    </rPh>
    <phoneticPr fontId="2" type="noConversion"/>
  </si>
  <si>
    <t>摇臂</t>
    <rPh sb="0" eb="1">
      <t>yao'bi</t>
    </rPh>
    <phoneticPr fontId="2" type="noConversion"/>
  </si>
  <si>
    <t>踩点费用</t>
    <rPh sb="0" eb="1">
      <t>cai'dain</t>
    </rPh>
    <rPh sb="2" eb="3">
      <t>fei'y</t>
    </rPh>
    <phoneticPr fontId="2" type="noConversion"/>
  </si>
  <si>
    <t>运输费用</t>
    <rPh sb="0" eb="1">
      <t>yun's</t>
    </rPh>
    <rPh sb="2" eb="3">
      <t>fei'y</t>
    </rPh>
    <phoneticPr fontId="2" type="noConversion"/>
  </si>
  <si>
    <t>工资</t>
    <rPh sb="0" eb="1">
      <t>gong'zi</t>
    </rPh>
    <phoneticPr fontId="2" type="noConversion"/>
  </si>
  <si>
    <t>差旅</t>
    <rPh sb="0" eb="1">
      <t>chai'lv</t>
    </rPh>
    <phoneticPr fontId="2" type="noConversion"/>
  </si>
  <si>
    <t>项目执行人员</t>
    <rPh sb="0" eb="1">
      <t>xiang'm</t>
    </rPh>
    <rPh sb="2" eb="3">
      <t>zhi'xing'ren'yuan</t>
    </rPh>
    <phoneticPr fontId="2" type="noConversion"/>
  </si>
  <si>
    <t>物料制作</t>
    <rPh sb="0" eb="1">
      <t>wu'liao'zhi'zuo</t>
    </rPh>
    <phoneticPr fontId="2" type="noConversion"/>
  </si>
  <si>
    <t>视频切换器</t>
    <rPh sb="0" eb="1">
      <t>shi'pin</t>
    </rPh>
    <rPh sb="2" eb="3">
      <t>qie'huan'qi</t>
    </rPh>
    <phoneticPr fontId="2" type="noConversion"/>
  </si>
  <si>
    <t>Part 6.1: 用餐</t>
    <rPh sb="10" eb="11">
      <t>yong'can</t>
    </rPh>
    <phoneticPr fontId="1" type="noConversion"/>
  </si>
  <si>
    <t>安澜大床房间（WIFI）</t>
    <rPh sb="0" eb="1">
      <t>an'lan</t>
    </rPh>
    <rPh sb="2" eb="3">
      <t>da'chuang</t>
    </rPh>
    <rPh sb="4" eb="5">
      <t>fang'jian</t>
    </rPh>
    <phoneticPr fontId="3" type="noConversion"/>
  </si>
  <si>
    <t>安澜标间房间（WIFI）</t>
    <rPh sb="0" eb="1">
      <t>an'lan</t>
    </rPh>
    <rPh sb="2" eb="3">
      <t>biao'jian</t>
    </rPh>
    <rPh sb="4" eb="5">
      <t>fang'jian</t>
    </rPh>
    <phoneticPr fontId="3" type="noConversion"/>
  </si>
  <si>
    <t>Clubmed 用餐包价</t>
    <rPh sb="8" eb="9">
      <t>yogn'can</t>
    </rPh>
    <rPh sb="10" eb="11">
      <t>bao'jia</t>
    </rPh>
    <phoneticPr fontId="2" type="noConversion"/>
  </si>
  <si>
    <t>瓶</t>
    <rPh sb="0" eb="1">
      <t>ping</t>
    </rPh>
    <phoneticPr fontId="2" type="noConversion"/>
  </si>
  <si>
    <t>阿那亚娱乐项目费用-足球场</t>
    <rPh sb="0" eb="1">
      <t>a'na'ya</t>
    </rPh>
    <rPh sb="3" eb="4">
      <t>yu'le</t>
    </rPh>
    <rPh sb="5" eb="6">
      <t>xiang'mu</t>
    </rPh>
    <rPh sb="7" eb="8">
      <t>fei'y</t>
    </rPh>
    <rPh sb="10" eb="11">
      <t>zu'qiu</t>
    </rPh>
    <rPh sb="12" eb="13">
      <t>chang</t>
    </rPh>
    <phoneticPr fontId="2" type="noConversion"/>
  </si>
  <si>
    <t>阿那亚娱乐项目费用-自行车租赁</t>
    <rPh sb="0" eb="1">
      <t>a'na'ya</t>
    </rPh>
    <rPh sb="3" eb="4">
      <t>yu'le</t>
    </rPh>
    <rPh sb="5" eb="6">
      <t>xiang'mu</t>
    </rPh>
    <rPh sb="7" eb="8">
      <t>fei'y</t>
    </rPh>
    <rPh sb="10" eb="11">
      <t>zi'xign'c</t>
    </rPh>
    <rPh sb="13" eb="14">
      <t>zu'lin</t>
    </rPh>
    <phoneticPr fontId="2" type="noConversion"/>
  </si>
  <si>
    <t>平米</t>
    <rPh sb="0" eb="1">
      <t>ping'mi</t>
    </rPh>
    <phoneticPr fontId="2" type="noConversion"/>
  </si>
  <si>
    <t>工人</t>
    <rPh sb="0" eb="1">
      <t>gogn'ren</t>
    </rPh>
    <phoneticPr fontId="2" type="noConversion"/>
  </si>
  <si>
    <t>当地领队和活动兼职（包含足球赛、篮球赛、沙滩排球、园区其他项目指引等）</t>
    <rPh sb="0" eb="1">
      <t>dang'di</t>
    </rPh>
    <rPh sb="2" eb="3">
      <t>ling'dui</t>
    </rPh>
    <rPh sb="4" eb="5">
      <t>he</t>
    </rPh>
    <rPh sb="5" eb="6">
      <t>huo'dong</t>
    </rPh>
    <rPh sb="7" eb="8">
      <t>jian'zhi</t>
    </rPh>
    <rPh sb="10" eb="11">
      <t>bao'han</t>
    </rPh>
    <rPh sb="12" eb="13">
      <t>zu'qiiu</t>
    </rPh>
    <rPh sb="14" eb="15">
      <t>sai</t>
    </rPh>
    <rPh sb="16" eb="17">
      <t>lan'qiu'sai</t>
    </rPh>
    <rPh sb="20" eb="21">
      <t>sha'tan</t>
    </rPh>
    <rPh sb="22" eb="23">
      <t>pai'q</t>
    </rPh>
    <rPh sb="25" eb="26">
      <t>yuan'q</t>
    </rPh>
    <rPh sb="27" eb="28">
      <t>qi'ta</t>
    </rPh>
    <rPh sb="29" eb="30">
      <t>xiang'mu</t>
    </rPh>
    <rPh sb="31" eb="32">
      <t>zhi'yin</t>
    </rPh>
    <rPh sb="33" eb="34">
      <t>deng</t>
    </rPh>
    <phoneticPr fontId="2" type="noConversion"/>
  </si>
  <si>
    <t xml:space="preserve">赠送 </t>
    <rPh sb="0" eb="1">
      <t>zeng'sogn</t>
    </rPh>
    <phoneticPr fontId="2" type="noConversion"/>
  </si>
  <si>
    <t>Clubmed 望山+流沙 共120㎡   9h</t>
    <rPh sb="14" eb="15">
      <t>gong</t>
    </rPh>
    <rPh sb="18" eb="19">
      <t>ping'mi</t>
    </rPh>
    <phoneticPr fontId="3" type="noConversion"/>
  </si>
  <si>
    <t>D1午餐 餐价</t>
    <rPh sb="2" eb="3">
      <t>wu'can</t>
    </rPh>
    <phoneticPr fontId="2" type="noConversion"/>
  </si>
  <si>
    <t>大巴-三明治</t>
    <rPh sb="0" eb="1">
      <t>da'ba's</t>
    </rPh>
    <rPh sb="3" eb="4">
      <t>san'ming'zhi</t>
    </rPh>
    <phoneticPr fontId="3" type="noConversion"/>
  </si>
  <si>
    <t>非包价嘉宾晚宴餐费，所有嘉宾Clubmed晚宴</t>
    <rPh sb="0" eb="1">
      <t>fei</t>
    </rPh>
    <rPh sb="1" eb="2">
      <t>bao'jia</t>
    </rPh>
    <rPh sb="3" eb="4">
      <t>jia'b</t>
    </rPh>
    <rPh sb="5" eb="6">
      <t>wan'yan</t>
    </rPh>
    <rPh sb="7" eb="8">
      <t>can'fei</t>
    </rPh>
    <rPh sb="10" eb="11">
      <t>suo'you</t>
    </rPh>
    <rPh sb="12" eb="13">
      <t>jia'b</t>
    </rPh>
    <rPh sb="21" eb="22">
      <t>wan'yan</t>
    </rPh>
    <phoneticPr fontId="2" type="noConversion"/>
  </si>
  <si>
    <t>VIP区域地台及其他区域栈道</t>
    <rPh sb="3" eb="4">
      <t>qu'yu</t>
    </rPh>
    <rPh sb="5" eb="6">
      <t>di'tai</t>
    </rPh>
    <rPh sb="7" eb="8">
      <t>ji</t>
    </rPh>
    <rPh sb="8" eb="9">
      <t>qi'ta'qu'yu</t>
    </rPh>
    <rPh sb="12" eb="13">
      <t>zhan'dao</t>
    </rPh>
    <phoneticPr fontId="2" type="noConversion"/>
  </si>
  <si>
    <t>项目</t>
    <phoneticPr fontId="1" type="noConversion"/>
  </si>
  <si>
    <t>描述</t>
    <phoneticPr fontId="1" type="noConversion"/>
  </si>
  <si>
    <t>数量</t>
    <phoneticPr fontId="1" type="noConversion"/>
  </si>
  <si>
    <t>单价</t>
    <phoneticPr fontId="1" type="noConversion"/>
  </si>
  <si>
    <t>金额</t>
    <phoneticPr fontId="1" type="noConversion"/>
  </si>
  <si>
    <t>/</t>
    <phoneticPr fontId="2" type="noConversion"/>
  </si>
  <si>
    <t>Part 2: 酒店费用</t>
    <phoneticPr fontId="1" type="noConversion"/>
  </si>
  <si>
    <t>含司机食宿不含超时及超公里</t>
    <phoneticPr fontId="2" type="noConversion"/>
  </si>
  <si>
    <t>运费</t>
    <phoneticPr fontId="2" type="noConversion"/>
  </si>
  <si>
    <t>H5</t>
    <phoneticPr fontId="2" type="noConversion"/>
  </si>
  <si>
    <t>Part 1-7</t>
    <phoneticPr fontId="1" type="noConversion"/>
  </si>
  <si>
    <t>税金（6%）</t>
    <phoneticPr fontId="2" type="noConversion"/>
  </si>
  <si>
    <t>报价总合计</t>
    <phoneticPr fontId="2" type="noConversion"/>
  </si>
  <si>
    <t>座位区矮桌+蒲团等 （每套可坐4人）</t>
    <rPh sb="0" eb="1">
      <t>zuo'wei'qu</t>
    </rPh>
    <rPh sb="11" eb="12">
      <t>mei'xiang</t>
    </rPh>
    <rPh sb="12" eb="13">
      <t>tao</t>
    </rPh>
    <rPh sb="16" eb="17">
      <t>ren</t>
    </rPh>
    <phoneticPr fontId="2" type="noConversion"/>
  </si>
  <si>
    <t>单价为大巴往返费用，包含油费、过路费及司机食宿</t>
    <rPh sb="0" eb="1">
      <t>dan'jia</t>
    </rPh>
    <rPh sb="2" eb="3">
      <t>wei</t>
    </rPh>
    <rPh sb="3" eb="4">
      <t>da'ba</t>
    </rPh>
    <rPh sb="5" eb="6">
      <t>wang'fan</t>
    </rPh>
    <rPh sb="7" eb="8">
      <t>fei'y</t>
    </rPh>
    <rPh sb="10" eb="11">
      <t>bao'hn</t>
    </rPh>
    <rPh sb="12" eb="13">
      <t>you'fei</t>
    </rPh>
    <rPh sb="15" eb="16">
      <t>guo'lu'fei</t>
    </rPh>
    <rPh sb="18" eb="19">
      <t>ji</t>
    </rPh>
    <rPh sb="19" eb="20">
      <t>si'ji</t>
    </rPh>
    <rPh sb="21" eb="22">
      <t>shi'su</t>
    </rPh>
    <phoneticPr fontId="3" type="noConversion"/>
  </si>
  <si>
    <t>按以上报价总额优惠1%后的总价</t>
    <rPh sb="0" eb="1">
      <t>an</t>
    </rPh>
    <rPh sb="1" eb="2">
      <t>yi's</t>
    </rPh>
    <rPh sb="3" eb="4">
      <t>bao'jia</t>
    </rPh>
    <rPh sb="5" eb="6">
      <t>zong'e</t>
    </rPh>
    <rPh sb="7" eb="8">
      <t>you'hui</t>
    </rPh>
    <rPh sb="11" eb="12">
      <t>hou</t>
    </rPh>
    <rPh sb="12" eb="13">
      <t>d</t>
    </rPh>
    <rPh sb="13" eb="14">
      <t>zong'jia</t>
    </rPh>
    <phoneticPr fontId="2" type="noConversion"/>
  </si>
  <si>
    <t>北京-阿那亚（大巴）</t>
    <rPh sb="0" eb="1">
      <t>bei jing</t>
    </rPh>
    <rPh sb="3" eb="4">
      <t>a'na'ya</t>
    </rPh>
    <phoneticPr fontId="3" type="noConversion"/>
  </si>
  <si>
    <t>包含三餐及Clubmed活动</t>
    <rPh sb="0" eb="1">
      <t>bao'han</t>
    </rPh>
    <rPh sb="2" eb="3">
      <t>san'can</t>
    </rPh>
    <rPh sb="4" eb="5">
      <t>ji</t>
    </rPh>
    <rPh sb="12" eb="13">
      <t>huo'dong</t>
    </rPh>
    <phoneticPr fontId="2" type="noConversion"/>
  </si>
  <si>
    <t>次</t>
  </si>
  <si>
    <t>个</t>
  </si>
  <si>
    <t>无线对讲主机</t>
  </si>
  <si>
    <t>隐庐豪华单卧房间（WIFI）</t>
    <rPh sb="0" eb="1">
      <t>yin'lu</t>
    </rPh>
    <rPh sb="2" eb="3">
      <t>hao'hua</t>
    </rPh>
    <rPh sb="4" eb="5">
      <t>dan</t>
    </rPh>
    <rPh sb="6" eb="7">
      <t>fang'jian</t>
    </rPh>
    <phoneticPr fontId="3" type="noConversion"/>
  </si>
  <si>
    <t>乐队提前抵达，7日周末房费</t>
    <rPh sb="0" eb="1">
      <t>yue'dui</t>
    </rPh>
    <rPh sb="2" eb="3">
      <t>ti'qian</t>
    </rPh>
    <rPh sb="4" eb="5">
      <t>di'da</t>
    </rPh>
    <rPh sb="8" eb="9">
      <t>ri</t>
    </rPh>
    <rPh sb="9" eb="10">
      <t>zhou'm</t>
    </rPh>
    <rPh sb="11" eb="12">
      <t>fang'fei</t>
    </rPh>
    <phoneticPr fontId="3" type="noConversion"/>
  </si>
  <si>
    <t>陌陌 8-9日房费</t>
    <rPh sb="0" eb="1">
      <t>mo'mo</t>
    </rPh>
    <rPh sb="6" eb="7">
      <t>ri</t>
    </rPh>
    <rPh sb="7" eb="8">
      <t>fang'fei</t>
    </rPh>
    <phoneticPr fontId="3" type="noConversion"/>
  </si>
  <si>
    <t>乐队 8-9日房费</t>
    <rPh sb="0" eb="1">
      <t>yue'dui</t>
    </rPh>
    <rPh sb="6" eb="7">
      <t>ri</t>
    </rPh>
    <rPh sb="7" eb="8">
      <t>fang'fei</t>
    </rPh>
    <phoneticPr fontId="3" type="noConversion"/>
  </si>
  <si>
    <t>GL8 3天包车含司机食宿不含超时及超公里</t>
    <phoneticPr fontId="2" type="noConversion"/>
  </si>
  <si>
    <t>GL8 4天包车含司机食宿不含超时及超公里</t>
    <phoneticPr fontId="2" type="noConversion"/>
  </si>
  <si>
    <t>CLUBMED一价全含房间（含双早，WIFI）</t>
    <rPh sb="7" eb="8">
      <t>yi'jia'quan'han</t>
    </rPh>
    <rPh sb="11" eb="12">
      <t>fang'jian</t>
    </rPh>
    <rPh sb="14" eb="15">
      <t>han'zao</t>
    </rPh>
    <rPh sb="15" eb="16">
      <t>shuang</t>
    </rPh>
    <phoneticPr fontId="3" type="noConversion"/>
  </si>
  <si>
    <t>CLUBMED提前抵达费用</t>
    <rPh sb="7" eb="8">
      <t>ti'qian</t>
    </rPh>
    <rPh sb="9" eb="10">
      <t>di'da</t>
    </rPh>
    <rPh sb="11" eb="12">
      <t>fei'y</t>
    </rPh>
    <phoneticPr fontId="3" type="noConversion"/>
  </si>
  <si>
    <t>安澜踩点房间费用（WIFI）</t>
    <rPh sb="0" eb="1">
      <t>an'lan</t>
    </rPh>
    <rPh sb="2" eb="3">
      <t>cai'dian</t>
    </rPh>
    <rPh sb="4" eb="5">
      <t>fang'jian</t>
    </rPh>
    <rPh sb="6" eb="7">
      <t>fei'y</t>
    </rPh>
    <phoneticPr fontId="3" type="noConversion"/>
  </si>
  <si>
    <t>8月6日踩点费用</t>
    <rPh sb="1" eb="2">
      <t>yue</t>
    </rPh>
    <rPh sb="3" eb="4">
      <t>ri</t>
    </rPh>
    <rPh sb="4" eb="5">
      <t>cai'dian</t>
    </rPh>
    <rPh sb="6" eb="7">
      <t>fei'y</t>
    </rPh>
    <phoneticPr fontId="3" type="noConversion"/>
  </si>
  <si>
    <t>9月7日房费，非包价</t>
    <rPh sb="1" eb="2">
      <t>yue</t>
    </rPh>
    <rPh sb="3" eb="4">
      <t>ri</t>
    </rPh>
    <rPh sb="4" eb="5">
      <t>fang'f</t>
    </rPh>
    <rPh sb="7" eb="8">
      <t>fei</t>
    </rPh>
    <rPh sb="8" eb="9">
      <t>bao'jia</t>
    </rPh>
    <phoneticPr fontId="3" type="noConversion"/>
  </si>
  <si>
    <t>晚宴节目</t>
    <rPh sb="0" eb="1">
      <t>wan'yan</t>
    </rPh>
    <rPh sb="2" eb="3">
      <t>jie'mu</t>
    </rPh>
    <phoneticPr fontId="2" type="noConversion"/>
  </si>
  <si>
    <t>泡泡秀</t>
    <rPh sb="0" eb="1">
      <t>pao'pao'xiu</t>
    </rPh>
    <phoneticPr fontId="2" type="noConversion"/>
  </si>
  <si>
    <t>CLUBMED晚宴场地</t>
    <rPh sb="9" eb="10">
      <t>chan'di</t>
    </rPh>
    <phoneticPr fontId="2" type="noConversion"/>
  </si>
  <si>
    <t>沙滩场地租金</t>
    <rPh sb="0" eb="1">
      <t>sha'tan</t>
    </rPh>
    <rPh sb="2" eb="3">
      <t>chan'di</t>
    </rPh>
    <rPh sb="4" eb="5">
      <t>zu'j</t>
    </rPh>
    <phoneticPr fontId="2" type="noConversion"/>
  </si>
  <si>
    <t>阿那亚沙滩场地租金</t>
    <rPh sb="0" eb="1">
      <t>a'na'ya</t>
    </rPh>
    <rPh sb="3" eb="4">
      <t>sha'tan</t>
    </rPh>
    <rPh sb="5" eb="6">
      <t>chang'di</t>
    </rPh>
    <rPh sb="7" eb="8">
      <t>zu'jin</t>
    </rPh>
    <phoneticPr fontId="3" type="noConversion"/>
  </si>
  <si>
    <t>由于邀请知名乐队 报批费用增加</t>
    <rPh sb="0" eb="1">
      <t>you'y</t>
    </rPh>
    <rPh sb="2" eb="3">
      <t>yao'qing</t>
    </rPh>
    <rPh sb="4" eb="5">
      <t>zhi'ming</t>
    </rPh>
    <rPh sb="6" eb="7">
      <t>yue'dui</t>
    </rPh>
    <rPh sb="9" eb="10">
      <t>bao'pi</t>
    </rPh>
    <rPh sb="11" eb="12">
      <t>efi'y</t>
    </rPh>
    <rPh sb="13" eb="14">
      <t>zeng'jia</t>
    </rPh>
    <phoneticPr fontId="3" type="noConversion"/>
  </si>
  <si>
    <t>安保费用</t>
    <rPh sb="0" eb="1">
      <t>an'bao'fei'y</t>
    </rPh>
    <phoneticPr fontId="2" type="noConversion"/>
  </si>
  <si>
    <t>由于邀请知名乐队 增加安保费用</t>
    <rPh sb="0" eb="1">
      <t>you'y</t>
    </rPh>
    <rPh sb="2" eb="3">
      <t>yao'qing</t>
    </rPh>
    <rPh sb="4" eb="5">
      <t>zhi'ming</t>
    </rPh>
    <rPh sb="6" eb="7">
      <t>yue'dui</t>
    </rPh>
    <rPh sb="9" eb="10">
      <t>zeng'jia</t>
    </rPh>
    <rPh sb="11" eb="12">
      <t>an'bao</t>
    </rPh>
    <rPh sb="13" eb="14">
      <t>fei'y</t>
    </rPh>
    <phoneticPr fontId="3" type="noConversion"/>
  </si>
  <si>
    <t>电费</t>
    <rPh sb="0" eb="1">
      <t>dian'fei</t>
    </rPh>
    <phoneticPr fontId="2" type="noConversion"/>
  </si>
  <si>
    <t>礼堂旁摆放logo字费用</t>
    <rPh sb="0" eb="1">
      <t>li'tang</t>
    </rPh>
    <rPh sb="2" eb="3">
      <t>pang</t>
    </rPh>
    <rPh sb="3" eb="4">
      <t>bai'fang</t>
    </rPh>
    <rPh sb="9" eb="10">
      <t>zi</t>
    </rPh>
    <rPh sb="10" eb="11">
      <t>fei'y</t>
    </rPh>
    <phoneticPr fontId="3" type="noConversion"/>
  </si>
  <si>
    <t>民宿住宿费用</t>
    <rPh sb="0" eb="1">
      <t>min'su</t>
    </rPh>
    <rPh sb="2" eb="3">
      <t>zh'su</t>
    </rPh>
    <rPh sb="4" eb="5">
      <t>fei'y</t>
    </rPh>
    <phoneticPr fontId="3" type="noConversion"/>
  </si>
  <si>
    <t>间</t>
    <rPh sb="0" eb="1">
      <t>jian</t>
    </rPh>
    <phoneticPr fontId="3" type="noConversion"/>
  </si>
  <si>
    <t>天</t>
    <rPh sb="0" eb="1">
      <t>tian</t>
    </rPh>
    <phoneticPr fontId="3" type="noConversion"/>
  </si>
  <si>
    <t>海边洋房 2-3-201</t>
    <phoneticPr fontId="3" type="noConversion"/>
  </si>
  <si>
    <t>海边洋房 2-2-102</t>
    <phoneticPr fontId="3" type="noConversion"/>
  </si>
  <si>
    <t>蒋先生的小屋</t>
    <rPh sb="3" eb="4">
      <t>d</t>
    </rPh>
    <rPh sb="4" eb="5">
      <t>xiao'wu</t>
    </rPh>
    <rPh sb="5" eb="6">
      <t>wu'zi</t>
    </rPh>
    <phoneticPr fontId="3" type="noConversion"/>
  </si>
  <si>
    <t>广州嘉宾</t>
    <rPh sb="0" eb="1">
      <t>guang'zhou</t>
    </rPh>
    <rPh sb="2" eb="3">
      <t>jia'bin</t>
    </rPh>
    <phoneticPr fontId="3" type="noConversion"/>
  </si>
  <si>
    <t>天津嘉宾</t>
    <rPh sb="0" eb="1">
      <t>tian'jin</t>
    </rPh>
    <rPh sb="2" eb="3">
      <t>jia'b</t>
    </rPh>
    <phoneticPr fontId="3" type="noConversion"/>
  </si>
  <si>
    <t>成都嘉宾</t>
    <rPh sb="0" eb="1">
      <t>cheng'du</t>
    </rPh>
    <rPh sb="2" eb="3">
      <t>jia'b</t>
    </rPh>
    <phoneticPr fontId="3" type="noConversion"/>
  </si>
  <si>
    <t>上海嘉宾</t>
    <rPh sb="0" eb="1">
      <t>shang'hai</t>
    </rPh>
    <rPh sb="2" eb="3">
      <t>jia'bin</t>
    </rPh>
    <phoneticPr fontId="3" type="noConversion"/>
  </si>
  <si>
    <t>天津-阿那亚（考斯特 单程）</t>
    <rPh sb="3" eb="4">
      <t>a'na'ya</t>
    </rPh>
    <rPh sb="11" eb="12">
      <t>dan</t>
    </rPh>
    <phoneticPr fontId="2" type="noConversion"/>
  </si>
  <si>
    <t>北戴河-阿那亚（大巴 单程）</t>
    <rPh sb="0" eb="1">
      <t>bei'dai'he</t>
    </rPh>
    <rPh sb="4" eb="5">
      <t>a'na'ya</t>
    </rPh>
    <rPh sb="8" eb="9">
      <t>da'ba</t>
    </rPh>
    <rPh sb="11" eb="12">
      <t>dan</t>
    </rPh>
    <phoneticPr fontId="2" type="noConversion"/>
  </si>
  <si>
    <t>阿那亚-天津（大巴 单程）</t>
    <rPh sb="0" eb="1">
      <t>a'na'ya</t>
    </rPh>
    <rPh sb="4" eb="5">
      <t>tian'jin</t>
    </rPh>
    <phoneticPr fontId="3" type="noConversion"/>
  </si>
  <si>
    <t>天津、上海、广州嘉宾</t>
    <rPh sb="0" eb="1">
      <t>tian'jin</t>
    </rPh>
    <rPh sb="3" eb="4">
      <t>shang'hai</t>
    </rPh>
    <rPh sb="6" eb="7">
      <t>guang'zhou</t>
    </rPh>
    <rPh sb="8" eb="9">
      <t>jia'b</t>
    </rPh>
    <phoneticPr fontId="3" type="noConversion"/>
  </si>
  <si>
    <t>无人机</t>
    <rPh sb="0" eb="1">
      <t>wu'ren'ji</t>
    </rPh>
    <phoneticPr fontId="2" type="noConversion"/>
  </si>
  <si>
    <t>机位</t>
    <rPh sb="0" eb="1">
      <t>ji'wei</t>
    </rPh>
    <phoneticPr fontId="2" type="noConversion"/>
  </si>
  <si>
    <t>天津-阿那亚（GL8 单程）</t>
    <rPh sb="0" eb="1">
      <t>tian'jin</t>
    </rPh>
    <rPh sb="3" eb="4">
      <t>a'na'ya</t>
    </rPh>
    <rPh sb="11" eb="12">
      <t>dan</t>
    </rPh>
    <phoneticPr fontId="2" type="noConversion"/>
  </si>
  <si>
    <t>北戴河-阿那亚（GL8 单程）</t>
    <rPh sb="0" eb="1">
      <t>bei'dai'he</t>
    </rPh>
    <rPh sb="4" eb="5">
      <t>a'na'ya</t>
    </rPh>
    <phoneticPr fontId="2" type="noConversion"/>
  </si>
  <si>
    <t>乐队用车</t>
    <rPh sb="0" eb="1">
      <t>yue'dui</t>
    </rPh>
    <rPh sb="2" eb="3">
      <t>yogn'che</t>
    </rPh>
    <phoneticPr fontId="3" type="noConversion"/>
  </si>
  <si>
    <t>北戴河高铁-阿那亚</t>
    <rPh sb="0" eb="1">
      <t>bei'dai'he</t>
    </rPh>
    <rPh sb="3" eb="4">
      <t>gao'tie</t>
    </rPh>
    <rPh sb="6" eb="7">
      <t>a'na'ya</t>
    </rPh>
    <phoneticPr fontId="3" type="noConversion"/>
  </si>
  <si>
    <t>大巴车身贴</t>
    <rPh sb="0" eb="1">
      <t>da'ba</t>
    </rPh>
    <rPh sb="2" eb="3">
      <t>che'shen't</t>
    </rPh>
    <phoneticPr fontId="2" type="noConversion"/>
  </si>
  <si>
    <t>阿那亚娱乐项目费用-卡丁车包场（8日13：00-9日全天）</t>
    <rPh sb="0" eb="1">
      <t>a'na'ya</t>
    </rPh>
    <rPh sb="3" eb="4">
      <t>yu'le</t>
    </rPh>
    <rPh sb="5" eb="6">
      <t>xiang'mu</t>
    </rPh>
    <rPh sb="7" eb="8">
      <t>fei'y</t>
    </rPh>
    <rPh sb="10" eb="11">
      <t>ka'dign'che</t>
    </rPh>
    <rPh sb="13" eb="14">
      <t>bao'chang</t>
    </rPh>
    <rPh sb="17" eb="18">
      <t>ri</t>
    </rPh>
    <rPh sb="25" eb="26">
      <t>ri</t>
    </rPh>
    <rPh sb="26" eb="27">
      <t>quan't</t>
    </rPh>
    <phoneticPr fontId="2" type="noConversion"/>
  </si>
  <si>
    <t>行李牌</t>
    <rPh sb="0" eb="1">
      <t>xing'li'p</t>
    </rPh>
    <phoneticPr fontId="2" type="noConversion"/>
  </si>
  <si>
    <t>手机防水袋</t>
    <rPh sb="0" eb="1">
      <t>shou'ji'fang'shui'dai</t>
    </rPh>
    <phoneticPr fontId="3" type="noConversion"/>
  </si>
  <si>
    <t>胸卡</t>
    <rPh sb="0" eb="1">
      <t>xiong'ka</t>
    </rPh>
    <phoneticPr fontId="3" type="noConversion"/>
  </si>
  <si>
    <t>手环</t>
    <rPh sb="0" eb="1">
      <t>shou'huan</t>
    </rPh>
    <phoneticPr fontId="3" type="noConversion"/>
  </si>
  <si>
    <t>套</t>
    <rPh sb="0" eb="1">
      <t>tao</t>
    </rPh>
    <phoneticPr fontId="2" type="noConversion"/>
  </si>
  <si>
    <t>D.A.S. Aero 12A 主扩音箱 Main system&amp;Outside</t>
  </si>
  <si>
    <t>D.A.S. LX-218CA 超低音箱 Subwoofer  Speakers</t>
  </si>
  <si>
    <t>AVID Venue Profile 主扩数字调音台 FOH Digital  Console</t>
  </si>
  <si>
    <t>AVID Stage Rack数字调音台接口箱 IO Racks for Digital Colsole</t>
  </si>
  <si>
    <t>AVID Stage 48数字调音台接口箱 IO Racks for Digital Colsole</t>
  </si>
  <si>
    <t>YAMAHA CL5返送数字调音台 Monitor Digital  Console</t>
  </si>
  <si>
    <t>YAMAHA Rio-3224D 数字调音台接口箱 IO Racks for Digital Colsole</t>
  </si>
  <si>
    <t>Klark Teknik Square One音分 Audio Signal Splitter 48</t>
  </si>
  <si>
    <t>D.A.S. Road 15A 舞台返送音箱 Stage Monitor Speakers</t>
  </si>
  <si>
    <t>Sennheiser SR300 G3 无线耳机监听系统 Wireless In Ear Monitor System</t>
  </si>
  <si>
    <t>Sennheiser EK300 G3 无线耳机接收腰包 Wireless IEM Beltpacks</t>
  </si>
  <si>
    <t>Sennheiser IE4 耳机 Ear Phones</t>
  </si>
  <si>
    <t>SHURE UR4D+ 无线麦克风接收机 Wireless Microphone Receiver</t>
  </si>
  <si>
    <t>SHURE Beta58A+UR2 无线手持麦克风 Wireless Handhold Microphones</t>
  </si>
  <si>
    <t>SHURE SM58S 动圈麦克风 Dynamic Microphones</t>
  </si>
  <si>
    <t>Sennheiser E901 底鼓麦克风 Microphones for Kick</t>
  </si>
  <si>
    <t>Sennheiser E902 底鼓麦克风 Microphones for Kick</t>
  </si>
  <si>
    <t>SHURE SM57 乐器麦克风 Instrument Microphones</t>
  </si>
  <si>
    <t>SHURE SM58  动圈麦克风 Dynamic Microphones</t>
  </si>
  <si>
    <t xml:space="preserve">Sennheiser E904 嗵鼓麦克风 Microphones for Toms </t>
  </si>
  <si>
    <t>SHURE KSM137 Overhead麦克风 Microphones for Overhead</t>
  </si>
  <si>
    <t>AKG C451B 电容麦克风 Condenser Microphones</t>
  </si>
  <si>
    <t>Radial J48 DI盒 DI Boxes</t>
  </si>
  <si>
    <t>麦克风架</t>
  </si>
  <si>
    <t>YAMAHA Maple Custom Absolute Series10" 、12"、14"、16"Rack Tom、22" Bass Drum</t>
  </si>
  <si>
    <t>YAMAHA Sensitive Series Maple 14"x6.5" Snare Drum（亮绿色木纹）</t>
  </si>
  <si>
    <t>YAMAHA Maple Custom  14"x5" Snare Drum（日落黄）</t>
  </si>
  <si>
    <t>YAMAHA HS1200 踩镲架 HiHat Stand（三腿）</t>
  </si>
  <si>
    <t>YAMAHA SS850 军鼓架 Snare Stand</t>
  </si>
  <si>
    <t>Mapex SF1000 军鼓架（万向球）Snare Stand w/Universal Ball Joint</t>
  </si>
  <si>
    <t>YAMAHA CS755 斜杆吊镲架 Boom Cymbal Stand</t>
  </si>
  <si>
    <t>Dixon PSN9212K 带靠背鼓椅 Drum Throne With Backrest</t>
  </si>
  <si>
    <t>Zildjian K Custom Hybrid 14" HiHats Pair (K1224)*4、16" Crash (K1216)*4、18" Crash (K1218)*4、20" Ride (K0998)、21" Ride (K0999)</t>
  </si>
  <si>
    <t>Ampeg SVT 810E (Classic) 贝斯箱头 Bass Amplifier Head</t>
  </si>
  <si>
    <t>Ampeg SVT 810AV 贝斯箱体 8X10 Bass Cabinet</t>
  </si>
  <si>
    <t>Marshall JCM900 吉他箱头 Guitar Amplifier Head</t>
  </si>
  <si>
    <t>Marshall 1960A 吉他箱体 4X12 Guitar Cabinet</t>
  </si>
  <si>
    <t>Fender Twin Reverb	吉他音箱 Guitar Amp</t>
  </si>
  <si>
    <t>HERCULES GS415B 单头吉他架 Single Guitar Stand</t>
  </si>
  <si>
    <t>HERCULES GS422B	双头吉他架 Double Guitar Stand</t>
  </si>
  <si>
    <t>定制 TS-TS 2通道 3ｍ、6m、10m 2、4通道大二芯乐器线 TS-TS Instrument Cable</t>
  </si>
  <si>
    <t>PRDUCTION  INTERCOM  MS-200  Master  Station  有线对讲系统主机</t>
  </si>
  <si>
    <t>PRDUCTION INTERCOM  Receiver  有线对讲系统接收点</t>
  </si>
  <si>
    <t>9月8日</t>
    <rPh sb="1" eb="2">
      <t>yue</t>
    </rPh>
    <rPh sb="3" eb="4">
      <t>ri</t>
    </rPh>
    <phoneticPr fontId="3" type="noConversion"/>
  </si>
  <si>
    <t>9月9日</t>
    <rPh sb="1" eb="2">
      <t>yue</t>
    </rPh>
    <rPh sb="3" eb="4">
      <t>ri</t>
    </rPh>
    <phoneticPr fontId="3" type="noConversion"/>
  </si>
  <si>
    <t>9月10日</t>
    <rPh sb="1" eb="2">
      <t>yue</t>
    </rPh>
    <rPh sb="4" eb="5">
      <t>ri</t>
    </rPh>
    <phoneticPr fontId="3" type="noConversion"/>
  </si>
  <si>
    <t>VIP餐费</t>
    <rPh sb="3" eb="4">
      <t>can</t>
    </rPh>
    <rPh sb="4" eb="5">
      <t>fei'y</t>
    </rPh>
    <phoneticPr fontId="2" type="noConversion"/>
  </si>
  <si>
    <t>阿那亚娱乐项目费用-篮球场</t>
    <rPh sb="0" eb="1">
      <t>a'na'ya</t>
    </rPh>
    <rPh sb="3" eb="4">
      <t>yu'le</t>
    </rPh>
    <rPh sb="5" eb="6">
      <t>xiang'mu</t>
    </rPh>
    <rPh sb="7" eb="8">
      <t>fei'y</t>
    </rPh>
    <rPh sb="10" eb="11">
      <t>lan</t>
    </rPh>
    <rPh sb="12" eb="13">
      <t>chang</t>
    </rPh>
    <phoneticPr fontId="2" type="noConversion"/>
  </si>
  <si>
    <t>阿那亚娱乐项目费用-网球场（羽毛球比赛）</t>
    <rPh sb="0" eb="1">
      <t>a'na'ya</t>
    </rPh>
    <rPh sb="3" eb="4">
      <t>yu'le</t>
    </rPh>
    <rPh sb="5" eb="6">
      <t>xiang'mu</t>
    </rPh>
    <rPh sb="7" eb="8">
      <t>fei'y</t>
    </rPh>
    <rPh sb="10" eb="11">
      <t>wang</t>
    </rPh>
    <rPh sb="12" eb="13">
      <t>chang</t>
    </rPh>
    <rPh sb="14" eb="15">
      <t>yu'mao'qiu</t>
    </rPh>
    <rPh sb="17" eb="18">
      <t>bi'sai</t>
    </rPh>
    <phoneticPr fontId="2" type="noConversion"/>
  </si>
  <si>
    <t>阿那亚-北京</t>
    <rPh sb="0" eb="1">
      <t>a'na'ya</t>
    </rPh>
    <rPh sb="4" eb="5">
      <t>bei'jing</t>
    </rPh>
    <phoneticPr fontId="3" type="noConversion"/>
  </si>
  <si>
    <t>VIP酒水</t>
    <rPh sb="3" eb="4">
      <t>jiu'shui'yu'gu</t>
    </rPh>
    <phoneticPr fontId="2" type="noConversion"/>
  </si>
  <si>
    <t>小时</t>
    <rPh sb="0" eb="1">
      <t>xiao'shi</t>
    </rPh>
    <phoneticPr fontId="2" type="noConversion"/>
  </si>
  <si>
    <t>安澜娱乐项目费用-草坪露天电影租赁</t>
    <rPh sb="0" eb="1">
      <t>an'lan</t>
    </rPh>
    <rPh sb="2" eb="3">
      <t>yu'le</t>
    </rPh>
    <rPh sb="4" eb="5">
      <t>xiang'mu</t>
    </rPh>
    <rPh sb="6" eb="7">
      <t>fei'y</t>
    </rPh>
    <rPh sb="9" eb="10">
      <t>cao'p</t>
    </rPh>
    <rPh sb="11" eb="12">
      <t>lu'tian'dian'y</t>
    </rPh>
    <rPh sb="15" eb="16">
      <t>zu'lin</t>
    </rPh>
    <phoneticPr fontId="2" type="noConversion"/>
  </si>
  <si>
    <t>D2早餐 餐价</t>
    <rPh sb="2" eb="3">
      <t>zao</t>
    </rPh>
    <phoneticPr fontId="2" type="noConversion"/>
  </si>
  <si>
    <t>超公里费用（5车共超271公里）</t>
    <rPh sb="0" eb="1">
      <t>chao'gong'li</t>
    </rPh>
    <rPh sb="3" eb="4">
      <t>fei'y</t>
    </rPh>
    <rPh sb="7" eb="8">
      <t>che</t>
    </rPh>
    <rPh sb="8" eb="9">
      <t>gogn</t>
    </rPh>
    <rPh sb="9" eb="10">
      <t>chao</t>
    </rPh>
    <rPh sb="13" eb="14">
      <t>gong'li</t>
    </rPh>
    <phoneticPr fontId="2" type="noConversion"/>
  </si>
  <si>
    <t>阿那亚娱乐项目费用-马拉松场地</t>
    <rPh sb="0" eb="1">
      <t>a'na'ya</t>
    </rPh>
    <rPh sb="3" eb="4">
      <t>yu'le</t>
    </rPh>
    <rPh sb="5" eb="6">
      <t>xiang'mu</t>
    </rPh>
    <rPh sb="7" eb="8">
      <t>fei'y</t>
    </rPh>
    <rPh sb="10" eb="11">
      <t>ma'la's</t>
    </rPh>
    <rPh sb="13" eb="14">
      <t>chagn'di</t>
    </rPh>
    <phoneticPr fontId="2" type="noConversion"/>
  </si>
  <si>
    <t>马拉松奖牌</t>
    <rPh sb="0" eb="1">
      <t>ma'la'song</t>
    </rPh>
    <rPh sb="3" eb="4">
      <t>jiang'p</t>
    </rPh>
    <phoneticPr fontId="3" type="noConversion"/>
  </si>
  <si>
    <t>物料采购</t>
    <rPh sb="0" eb="1">
      <t>wu'liao'zhi'zuo</t>
    </rPh>
    <rPh sb="2" eb="3">
      <t>cai'g</t>
    </rPh>
    <phoneticPr fontId="2" type="noConversion"/>
  </si>
  <si>
    <t>Clubmed内搭建项目（霓虹灯）</t>
    <rPh sb="7" eb="8">
      <t>nei</t>
    </rPh>
    <rPh sb="8" eb="9">
      <t>da'jian</t>
    </rPh>
    <rPh sb="10" eb="11">
      <t>xiang'm</t>
    </rPh>
    <rPh sb="13" eb="14">
      <t>ni'hong</t>
    </rPh>
    <rPh sb="15" eb="16">
      <t>deng</t>
    </rPh>
    <phoneticPr fontId="2" type="noConversion"/>
  </si>
  <si>
    <t>Clubmed内搭建项目（画架指示牌）</t>
    <rPh sb="7" eb="8">
      <t>nei</t>
    </rPh>
    <rPh sb="8" eb="9">
      <t>da'jian</t>
    </rPh>
    <rPh sb="10" eb="11">
      <t>xiang'm</t>
    </rPh>
    <rPh sb="13" eb="14">
      <t>hua'jia</t>
    </rPh>
    <rPh sb="15" eb="16">
      <t>zhi'shi'p</t>
    </rPh>
    <phoneticPr fontId="2" type="noConversion"/>
  </si>
  <si>
    <t>晚宴搭建费用-舞台（乐队鼓台）增加</t>
    <rPh sb="0" eb="1">
      <t>wna'yan</t>
    </rPh>
    <rPh sb="2" eb="3">
      <t>da'jian</t>
    </rPh>
    <rPh sb="4" eb="5">
      <t>fei'y</t>
    </rPh>
    <rPh sb="7" eb="8">
      <t>wu'tai</t>
    </rPh>
    <rPh sb="10" eb="11">
      <t>yue'dui</t>
    </rPh>
    <rPh sb="12" eb="13">
      <t>gu'tai</t>
    </rPh>
    <rPh sb="15" eb="16">
      <t>zeng'jia</t>
    </rPh>
    <phoneticPr fontId="2" type="noConversion"/>
  </si>
  <si>
    <t>乐队（演出费350000，餐费8000）</t>
    <rPh sb="0" eb="1">
      <t>yue'dui</t>
    </rPh>
    <rPh sb="3" eb="4">
      <t>yan'chu'fei</t>
    </rPh>
    <rPh sb="13" eb="14">
      <t>can'f</t>
    </rPh>
    <phoneticPr fontId="2" type="noConversion"/>
  </si>
  <si>
    <t>Clubmed内搭建项目（草坪区域logo、背板及发光结构）</t>
    <rPh sb="7" eb="8">
      <t>nei</t>
    </rPh>
    <rPh sb="8" eb="9">
      <t>da'jian</t>
    </rPh>
    <rPh sb="10" eb="11">
      <t>xiang'm</t>
    </rPh>
    <rPh sb="13" eb="14">
      <t>cao'ping'qu'yu</t>
    </rPh>
    <rPh sb="22" eb="23">
      <t>bei'ban</t>
    </rPh>
    <rPh sb="24" eb="25">
      <t>ji</t>
    </rPh>
    <rPh sb="25" eb="26">
      <t>fa'guang</t>
    </rPh>
    <rPh sb="27" eb="28">
      <t>jie'gou</t>
    </rPh>
    <phoneticPr fontId="2" type="noConversion"/>
  </si>
  <si>
    <t>晚宴搭建费用-舞台（特殊场地搭建，7*12m舞台）乐队要求面积增加</t>
    <rPh sb="0" eb="1">
      <t>wna'yan</t>
    </rPh>
    <rPh sb="2" eb="3">
      <t>da'jian</t>
    </rPh>
    <rPh sb="4" eb="5">
      <t>fei'y</t>
    </rPh>
    <rPh sb="7" eb="8">
      <t>wu'tai</t>
    </rPh>
    <rPh sb="10" eb="11">
      <t>te'shu</t>
    </rPh>
    <rPh sb="12" eb="13">
      <t>chang'di</t>
    </rPh>
    <rPh sb="14" eb="15">
      <t>da'jian</t>
    </rPh>
    <rPh sb="22" eb="23">
      <t>wu'tai</t>
    </rPh>
    <rPh sb="25" eb="26">
      <t>yue'dui</t>
    </rPh>
    <rPh sb="27" eb="28">
      <t>yao'qiu</t>
    </rPh>
    <rPh sb="29" eb="30">
      <t>mian'ji</t>
    </rPh>
    <rPh sb="31" eb="32">
      <t>zeng'jia</t>
    </rPh>
    <phoneticPr fontId="2" type="noConversion"/>
  </si>
  <si>
    <t>卡丁车排名电视</t>
    <rPh sb="0" eb="1">
      <t>ka'ding'c</t>
    </rPh>
    <rPh sb="3" eb="4">
      <t>pai'ming</t>
    </rPh>
    <rPh sb="5" eb="6">
      <t>dian'shi</t>
    </rPh>
    <phoneticPr fontId="3" type="noConversion"/>
  </si>
  <si>
    <t>安澜酒店露天电影投影+幕布</t>
    <rPh sb="0" eb="1">
      <t>an'lan'jiu'dian</t>
    </rPh>
    <rPh sb="4" eb="5">
      <t>lu'tian'dian'y</t>
    </rPh>
    <rPh sb="8" eb="9">
      <t>tou'ying</t>
    </rPh>
    <rPh sb="11" eb="12">
      <t>mu'bu</t>
    </rPh>
    <phoneticPr fontId="3" type="noConversion"/>
  </si>
  <si>
    <t>Clubmed露天电影投影+幕布</t>
    <rPh sb="7" eb="8">
      <t>lu'tian'dian'y</t>
    </rPh>
    <rPh sb="11" eb="12">
      <t>tou'ying</t>
    </rPh>
    <rPh sb="14" eb="15">
      <t>mu'bu</t>
    </rPh>
    <phoneticPr fontId="3" type="noConversion"/>
  </si>
  <si>
    <t>比赛奖品（足球挡板10、手套10、手柄7、
帽子10、水壶7、护腕8、腰包10）</t>
    <rPh sb="0" eb="1">
      <t>bi'sai</t>
    </rPh>
    <rPh sb="2" eb="3">
      <t>jiang'pi</t>
    </rPh>
    <rPh sb="5" eb="6">
      <t>zu'qiu</t>
    </rPh>
    <rPh sb="7" eb="8">
      <t>dang'ban</t>
    </rPh>
    <rPh sb="12" eb="13">
      <t>shou'tao</t>
    </rPh>
    <rPh sb="17" eb="18">
      <t>shou'bing</t>
    </rPh>
    <rPh sb="22" eb="23">
      <t>mao'zi</t>
    </rPh>
    <rPh sb="27" eb="28">
      <t>shui'hu</t>
    </rPh>
    <rPh sb="31" eb="32">
      <t>hu'wan</t>
    </rPh>
    <rPh sb="35" eb="36">
      <t>yao'bao</t>
    </rPh>
    <phoneticPr fontId="3" type="noConversion"/>
  </si>
  <si>
    <t>晚宴快剪视频</t>
    <rPh sb="0" eb="1">
      <t>wan'yan</t>
    </rPh>
    <rPh sb="2" eb="3">
      <t>kuai'jian</t>
    </rPh>
    <rPh sb="4" eb="5">
      <t>shi'p</t>
    </rPh>
    <phoneticPr fontId="2" type="noConversion"/>
  </si>
  <si>
    <t>增加</t>
    <rPh sb="0" eb="1">
      <t>zneg'jia</t>
    </rPh>
    <phoneticPr fontId="3" type="noConversion"/>
  </si>
  <si>
    <t>VIP红酒 奔富BIN128</t>
    <rPh sb="3" eb="4">
      <t>hong'jiu</t>
    </rPh>
    <rPh sb="6" eb="7">
      <t>ben'fu</t>
    </rPh>
    <phoneticPr fontId="2" type="noConversion"/>
  </si>
  <si>
    <t>机票</t>
    <rPh sb="0" eb="1">
      <t>ji'piao</t>
    </rPh>
    <phoneticPr fontId="3" type="noConversion"/>
  </si>
  <si>
    <t>航班号</t>
  </si>
  <si>
    <t>航程</t>
  </si>
  <si>
    <t>航程时间</t>
  </si>
  <si>
    <t>票款</t>
  </si>
  <si>
    <t>退票金额</t>
  </si>
  <si>
    <t>订单结算</t>
  </si>
  <si>
    <t>乘客名单</t>
  </si>
  <si>
    <t>类型</t>
  </si>
  <si>
    <t>单价(含税)</t>
  </si>
  <si>
    <t>人数</t>
  </si>
  <si>
    <t>小计</t>
  </si>
  <si>
    <t>DR5011</t>
  </si>
  <si>
    <t>2019-09-08 09:40-12:20</t>
  </si>
  <si>
    <t>成人</t>
  </si>
  <si>
    <t>1</t>
  </si>
  <si>
    <t>--</t>
  </si>
  <si>
    <t>陈奕</t>
  </si>
  <si>
    <t>何吕晨</t>
  </si>
  <si>
    <t>刘安珂</t>
  </si>
  <si>
    <t>刘祥</t>
  </si>
  <si>
    <t>王蒙</t>
  </si>
  <si>
    <t>王维佳</t>
  </si>
  <si>
    <t>袁紫东</t>
  </si>
  <si>
    <t>张鳌</t>
  </si>
  <si>
    <t>张建</t>
  </si>
  <si>
    <t>高鹏飞</t>
  </si>
  <si>
    <t>简于涵</t>
  </si>
  <si>
    <t>刘敏</t>
  </si>
  <si>
    <t>冉超</t>
  </si>
  <si>
    <t>唐开艮</t>
  </si>
  <si>
    <t>涂明昊</t>
  </si>
  <si>
    <t>王嘉琨</t>
  </si>
  <si>
    <t>王昱奇</t>
  </si>
  <si>
    <t>钟刚</t>
  </si>
  <si>
    <t>邓浩</t>
  </si>
  <si>
    <t>邓皓航</t>
  </si>
  <si>
    <t>贺鹏</t>
  </si>
  <si>
    <t>蒋昆伦</t>
  </si>
  <si>
    <t>李广</t>
  </si>
  <si>
    <t>牟文峰</t>
  </si>
  <si>
    <t>苑书菡</t>
  </si>
  <si>
    <t>赵黎妍</t>
  </si>
  <si>
    <t>何美君</t>
  </si>
  <si>
    <t>何瑶</t>
  </si>
  <si>
    <t>江勇萍</t>
  </si>
  <si>
    <t>金妮</t>
  </si>
  <si>
    <t>赵鑫</t>
  </si>
  <si>
    <t>陈丹</t>
  </si>
  <si>
    <t>段然</t>
  </si>
  <si>
    <t>郭思佳</t>
  </si>
  <si>
    <r>
      <rPr>
        <sz val="12"/>
        <color indexed="8"/>
        <rFont val="宋体"/>
        <family val="3"/>
        <charset val="134"/>
      </rPr>
      <t>唐伊桓</t>
    </r>
  </si>
  <si>
    <t>董继影</t>
  </si>
  <si>
    <t>冀梦莉</t>
  </si>
  <si>
    <t>刘雨晗</t>
  </si>
  <si>
    <t>沈玉</t>
  </si>
  <si>
    <t>唐佳慧</t>
  </si>
  <si>
    <r>
      <rPr>
        <sz val="12"/>
        <color indexed="8"/>
        <rFont val="宋体"/>
        <family val="3"/>
        <charset val="134"/>
      </rPr>
      <t>谢江琼</t>
    </r>
    <r>
      <rPr>
        <sz val="12"/>
        <color indexed="8"/>
        <rFont val="Dialog"/>
        <family val="1"/>
      </rPr>
      <t xml:space="preserve"> </t>
    </r>
  </si>
  <si>
    <t>银洁</t>
  </si>
  <si>
    <t>易文婷</t>
  </si>
  <si>
    <t>赵雪君</t>
  </si>
  <si>
    <t>GS7887</t>
  </si>
  <si>
    <t>天津-成都</t>
  </si>
  <si>
    <t>2019-09-10 18:05-21:00</t>
  </si>
  <si>
    <t xml:space="preserve">袁紫东 </t>
  </si>
  <si>
    <t>[邓浩, 邓皓航, 贺鹏, 蒋昆伦, 李广, 牟文峰, 冉超, 唐开艮, 钟刚]</t>
  </si>
  <si>
    <t>[陈丹, 董继影, 郭思佳, 何瑶, 江勇萍, 冀梦莉, 金妮, 刘雨晗, 易文婷]</t>
  </si>
  <si>
    <r>
      <t>[</t>
    </r>
    <r>
      <rPr>
        <sz val="12"/>
        <color indexed="8"/>
        <rFont val="宋体"/>
        <family val="3"/>
        <charset val="134"/>
      </rPr>
      <t>沈玉</t>
    </r>
    <r>
      <rPr>
        <sz val="12"/>
        <color indexed="8"/>
        <rFont val="Dialog"/>
        <family val="1"/>
      </rPr>
      <t xml:space="preserve">, </t>
    </r>
    <r>
      <rPr>
        <sz val="12"/>
        <color indexed="8"/>
        <rFont val="宋体"/>
        <family val="3"/>
        <charset val="134"/>
      </rPr>
      <t>唐佳慧</t>
    </r>
    <r>
      <rPr>
        <sz val="12"/>
        <color indexed="8"/>
        <rFont val="Dialog"/>
        <family val="1"/>
      </rPr>
      <t xml:space="preserve">, </t>
    </r>
    <r>
      <rPr>
        <sz val="12"/>
        <color indexed="8"/>
        <rFont val="宋体"/>
        <family val="3"/>
        <charset val="134"/>
      </rPr>
      <t>谢江琼</t>
    </r>
    <r>
      <rPr>
        <sz val="12"/>
        <color indexed="8"/>
        <rFont val="Dialog"/>
        <family val="1"/>
      </rPr>
      <t xml:space="preserve">, </t>
    </r>
    <r>
      <rPr>
        <sz val="12"/>
        <color indexed="8"/>
        <rFont val="宋体"/>
        <family val="3"/>
        <charset val="134"/>
      </rPr>
      <t>银洁</t>
    </r>
    <r>
      <rPr>
        <sz val="12"/>
        <color indexed="8"/>
        <rFont val="Dialog"/>
        <family val="1"/>
      </rPr>
      <t xml:space="preserve">, </t>
    </r>
    <r>
      <rPr>
        <sz val="12"/>
        <color indexed="8"/>
        <rFont val="宋体"/>
        <family val="3"/>
        <charset val="134"/>
      </rPr>
      <t>赵雪君</t>
    </r>
    <r>
      <rPr>
        <sz val="12"/>
        <color indexed="8"/>
        <rFont val="Dialog"/>
        <family val="1"/>
      </rPr>
      <t>]</t>
    </r>
  </si>
  <si>
    <t>[段然, 何美君, 唐伊桓, 苑书菡, 赵黎妍]</t>
  </si>
  <si>
    <t>HU7267</t>
  </si>
  <si>
    <t>2019-09-08  09:10-14:25</t>
  </si>
  <si>
    <t>[陈晓聪, 古越能, 黄嘉华, 莫伟业, 伍汇涓, 朱舜恒]</t>
  </si>
  <si>
    <t>CA1395</t>
  </si>
  <si>
    <t>天津-广州</t>
  </si>
  <si>
    <t>2019-09-10 17:50-21:05</t>
  </si>
  <si>
    <t>陈晓聪</t>
  </si>
  <si>
    <t>伍汇涓</t>
  </si>
  <si>
    <t>田丹-成都领队</t>
    <rPh sb="3" eb="4">
      <t>cheng'du</t>
    </rPh>
    <rPh sb="5" eb="6">
      <t>ling'dui</t>
    </rPh>
    <phoneticPr fontId="1" type="noConversion"/>
  </si>
  <si>
    <t>FM9147</t>
  </si>
  <si>
    <t>上海虹桥-天津</t>
  </si>
  <si>
    <t>2019-09-08 08:15-10:25</t>
  </si>
  <si>
    <t>李剑</t>
  </si>
  <si>
    <t>FM9064</t>
  </si>
  <si>
    <t>天津-上海虹桥</t>
  </si>
  <si>
    <t>2019-09-10 17:15-19:15</t>
  </si>
  <si>
    <t>刘刚</t>
  </si>
  <si>
    <t>孙超</t>
  </si>
  <si>
    <t>俞哲君</t>
  </si>
  <si>
    <t>周一岚</t>
  </si>
  <si>
    <t>CA4104</t>
  </si>
  <si>
    <t>北京-成都</t>
  </si>
  <si>
    <t>2019-09-10  18:00-21:15</t>
  </si>
  <si>
    <t>李纬灼-乐队</t>
    <rPh sb="4" eb="5">
      <t>yue'dui</t>
    </rPh>
    <phoneticPr fontId="1" type="noConversion"/>
  </si>
  <si>
    <t>黎雯静-乐队</t>
    <rPh sb="4" eb="5">
      <t>yue'dui</t>
    </rPh>
    <phoneticPr fontId="1" type="noConversion"/>
  </si>
  <si>
    <t>2019-09-10 18:00-21:15</t>
  </si>
  <si>
    <t>黄巍-乐队</t>
    <rPh sb="3" eb="4">
      <t>yue'dui</t>
    </rPh>
    <phoneticPr fontId="1" type="noConversion"/>
  </si>
  <si>
    <t>成都-北戴河</t>
  </si>
  <si>
    <t>广州-北戴河</t>
  </si>
  <si>
    <t>羽毛球场地贴铺设</t>
    <rPh sb="0" eb="1">
      <t>yu'mao'q'chang</t>
    </rPh>
    <rPh sb="4" eb="5">
      <t>di'tie</t>
    </rPh>
    <rPh sb="6" eb="7">
      <t>pu'she</t>
    </rPh>
    <phoneticPr fontId="3" type="noConversion"/>
  </si>
  <si>
    <t>个</t>
    <rPh sb="0" eb="1">
      <t>ge</t>
    </rPh>
    <phoneticPr fontId="3" type="noConversion"/>
  </si>
  <si>
    <t>护栏制作-沙滩护栏杆含发光护栏绳</t>
    <rPh sb="0" eb="1">
      <t>hu'lan</t>
    </rPh>
    <rPh sb="2" eb="3">
      <t>zhi'zuo</t>
    </rPh>
    <rPh sb="5" eb="6">
      <t>sha'tan</t>
    </rPh>
    <rPh sb="7" eb="8">
      <t>hu'lan</t>
    </rPh>
    <rPh sb="9" eb="10">
      <t>gan</t>
    </rPh>
    <rPh sb="10" eb="11">
      <t>han</t>
    </rPh>
    <rPh sb="11" eb="12">
      <t>fa'guang</t>
    </rPh>
    <rPh sb="13" eb="14">
      <t>hu'lan'sheng</t>
    </rPh>
    <rPh sb="15" eb="16">
      <t>sheng</t>
    </rPh>
    <phoneticPr fontId="3" type="noConversion"/>
  </si>
  <si>
    <t>1m护栏租赁</t>
    <rPh sb="2" eb="3">
      <t>hu'lan</t>
    </rPh>
    <rPh sb="4" eb="5">
      <t>zu'lin</t>
    </rPh>
    <phoneticPr fontId="3" type="noConversion"/>
  </si>
  <si>
    <t>比赛裁判（马拉松2人、羽毛球4人、足球6人、篮球4人）</t>
    <rPh sb="0" eb="1">
      <t>bi'sai</t>
    </rPh>
    <rPh sb="2" eb="3">
      <t>cai'pan</t>
    </rPh>
    <rPh sb="5" eb="6">
      <t>ma'la's</t>
    </rPh>
    <rPh sb="9" eb="10">
      <t>ren</t>
    </rPh>
    <rPh sb="11" eb="12">
      <t>yu'mao'q</t>
    </rPh>
    <rPh sb="15" eb="16">
      <t>ren</t>
    </rPh>
    <rPh sb="17" eb="18">
      <t>zu'qiu</t>
    </rPh>
    <rPh sb="20" eb="21">
      <t>ren</t>
    </rPh>
    <rPh sb="22" eb="23">
      <t>lan'qiu</t>
    </rPh>
    <rPh sb="25" eb="26">
      <t>ren</t>
    </rPh>
    <phoneticPr fontId="3" type="noConversion"/>
  </si>
  <si>
    <t>会议物料（主持人手卡、麦克风套、桌号牌）</t>
    <rPh sb="0" eb="1">
      <t>hiu'yi</t>
    </rPh>
    <rPh sb="2" eb="3">
      <t>wu'l</t>
    </rPh>
    <rPh sb="5" eb="6">
      <t>zhu'chi'ren</t>
    </rPh>
    <rPh sb="8" eb="9">
      <t>shou'a'k</t>
    </rPh>
    <rPh sb="9" eb="10">
      <t>ka</t>
    </rPh>
    <rPh sb="11" eb="12">
      <t>mai'ke'feng'tao</t>
    </rPh>
    <rPh sb="16" eb="17">
      <t>zhuo'hao'p</t>
    </rPh>
    <phoneticPr fontId="3" type="noConversion"/>
  </si>
  <si>
    <t>D3早餐及午餐 餐价</t>
    <rPh sb="2" eb="3">
      <t>zao</t>
    </rPh>
    <rPh sb="4" eb="5">
      <t>ji</t>
    </rPh>
    <rPh sb="5" eb="6">
      <t>wu'can</t>
    </rPh>
    <phoneticPr fontId="2" type="noConversion"/>
  </si>
  <si>
    <t>入住安澜酒店嘉宾食堂用餐</t>
    <rPh sb="0" eb="1">
      <t>ru'zhu</t>
    </rPh>
    <rPh sb="2" eb="3">
      <t>an'lan</t>
    </rPh>
    <rPh sb="4" eb="5">
      <t>jiu'idan</t>
    </rPh>
    <rPh sb="6" eb="7">
      <t>jia'b</t>
    </rPh>
    <phoneticPr fontId="2" type="noConversion"/>
  </si>
  <si>
    <t>入住clubmed酒店嘉宾食堂用餐</t>
    <rPh sb="0" eb="1">
      <t>ru'zhu</t>
    </rPh>
    <rPh sb="9" eb="10">
      <t>jiu'dian</t>
    </rPh>
    <rPh sb="11" eb="12">
      <t>jia'b</t>
    </rPh>
    <phoneticPr fontId="2" type="noConversion"/>
  </si>
  <si>
    <t>包价嘉宾晚宴差价，所有嘉宾Clubmed晚宴</t>
    <rPh sb="0" eb="1">
      <t>bao'jia</t>
    </rPh>
    <rPh sb="2" eb="3">
      <t>jia'b</t>
    </rPh>
    <rPh sb="4" eb="5">
      <t>wan'yan</t>
    </rPh>
    <rPh sb="6" eb="7">
      <t>cha'jia</t>
    </rPh>
    <rPh sb="9" eb="10">
      <t>suo'you</t>
    </rPh>
    <rPh sb="11" eb="12">
      <t>jia'b</t>
    </rPh>
    <rPh sb="20" eb="21">
      <t>wan'yan</t>
    </rPh>
    <phoneticPr fontId="2" type="noConversion"/>
  </si>
  <si>
    <t>安澜酒店内早餐</t>
    <rPh sb="0" eb="1">
      <t>an'lan</t>
    </rPh>
    <rPh sb="2" eb="3">
      <t>jiu'dian</t>
    </rPh>
    <rPh sb="4" eb="5">
      <t>nei</t>
    </rPh>
    <rPh sb="5" eb="6">
      <t>zao'c</t>
    </rPh>
    <phoneticPr fontId="2" type="noConversion"/>
  </si>
  <si>
    <t>见明细（含乐队成员）</t>
    <rPh sb="0" eb="1">
      <t>jian</t>
    </rPh>
    <rPh sb="1" eb="2">
      <t>mign'xi</t>
    </rPh>
    <rPh sb="4" eb="5">
      <t>han</t>
    </rPh>
    <rPh sb="5" eb="6">
      <t>yue'dui</t>
    </rPh>
    <rPh sb="7" eb="8">
      <t>cheng'yuan</t>
    </rPh>
    <phoneticPr fontId="2" type="noConversion"/>
  </si>
  <si>
    <t>娱乐设备租赁（抓娃娃机、投篮机、唱吧、大麻将等）</t>
    <rPh sb="0" eb="1">
      <t>yu'le</t>
    </rPh>
    <rPh sb="2" eb="3">
      <t>sh'bei</t>
    </rPh>
    <rPh sb="4" eb="5">
      <t>zu'lin</t>
    </rPh>
    <rPh sb="7" eb="8">
      <t>zhua'wa'aw</t>
    </rPh>
    <rPh sb="10" eb="11">
      <t>ji</t>
    </rPh>
    <rPh sb="12" eb="13">
      <t>tou'lan'ji</t>
    </rPh>
    <rPh sb="16" eb="17">
      <t>chang'ba</t>
    </rPh>
    <rPh sb="19" eb="20">
      <t>da'ma'jiang</t>
    </rPh>
    <rPh sb="22" eb="23">
      <t>deng</t>
    </rPh>
    <phoneticPr fontId="2" type="noConversion"/>
  </si>
  <si>
    <t>彩绘师</t>
  </si>
  <si>
    <t>美甲师、美甲机</t>
    <rPh sb="0" eb="1">
      <t>mei'jia'shi</t>
    </rPh>
    <rPh sb="4" eb="5">
      <t>mei'jia'ji</t>
    </rPh>
    <phoneticPr fontId="2" type="noConversion"/>
  </si>
  <si>
    <t>报批费用</t>
    <rPh sb="0" eb="1">
      <t>bao'pi</t>
    </rPh>
    <rPh sb="2" eb="3">
      <t>fei'y</t>
    </rPh>
    <phoneticPr fontId="2" type="noConversion"/>
  </si>
  <si>
    <t>阿那亚娱乐项目费用-高尔夫</t>
    <rPh sb="0" eb="1">
      <t>a'na'ya</t>
    </rPh>
    <rPh sb="3" eb="4">
      <t>yu'le</t>
    </rPh>
    <rPh sb="5" eb="6">
      <t>xiang'mu</t>
    </rPh>
    <rPh sb="7" eb="8">
      <t>fei'y</t>
    </rPh>
    <rPh sb="10" eb="11">
      <t>gao'er'f</t>
    </rPh>
    <phoneticPr fontId="2" type="noConversion"/>
  </si>
  <si>
    <t>阿那亚娱乐项目费用-电影院</t>
    <rPh sb="0" eb="1">
      <t>a'na'ya</t>
    </rPh>
    <rPh sb="3" eb="4">
      <t>yu'le</t>
    </rPh>
    <rPh sb="5" eb="6">
      <t>xiang'mu</t>
    </rPh>
    <rPh sb="7" eb="8">
      <t>fei'y</t>
    </rPh>
    <rPh sb="10" eb="11">
      <t>dian'ying'yuan</t>
    </rPh>
    <phoneticPr fontId="2" type="noConversion"/>
  </si>
  <si>
    <t>活动用水</t>
    <rPh sb="0" eb="1">
      <t>huo'dong</t>
    </rPh>
    <rPh sb="2" eb="3">
      <t>yng'shui</t>
    </rPh>
    <phoneticPr fontId="2" type="noConversion"/>
  </si>
  <si>
    <t>晚宴兑换礼品-小夜灯</t>
    <rPh sb="0" eb="1">
      <t>wan'yan</t>
    </rPh>
    <rPh sb="2" eb="3">
      <t>dui'huan</t>
    </rPh>
    <rPh sb="4" eb="5">
      <t>li'p</t>
    </rPh>
    <rPh sb="7" eb="8">
      <t>xiao'ye'deng</t>
    </rPh>
    <phoneticPr fontId="3" type="noConversion"/>
  </si>
  <si>
    <t>晚宴兑换礼品-帆布包</t>
    <rPh sb="0" eb="1">
      <t>wan'yan</t>
    </rPh>
    <rPh sb="2" eb="3">
      <t>dui'huan</t>
    </rPh>
    <rPh sb="4" eb="5">
      <t>li'p</t>
    </rPh>
    <rPh sb="7" eb="8">
      <t>fan'bu'bao</t>
    </rPh>
    <phoneticPr fontId="3" type="noConversion"/>
  </si>
  <si>
    <t>晚宴兑换礼品-手机壳</t>
    <rPh sb="0" eb="1">
      <t>wan'yan</t>
    </rPh>
    <rPh sb="2" eb="3">
      <t>dui'huan</t>
    </rPh>
    <rPh sb="4" eb="5">
      <t>li'p</t>
    </rPh>
    <rPh sb="7" eb="8">
      <t>shou'ji'k</t>
    </rPh>
    <phoneticPr fontId="3" type="noConversion"/>
  </si>
  <si>
    <t>晚宴兑换礼品-抱枕（定制）</t>
    <rPh sb="0" eb="1">
      <t>wan'yan</t>
    </rPh>
    <rPh sb="2" eb="3">
      <t>dui'huan</t>
    </rPh>
    <rPh sb="4" eb="5">
      <t>li'p</t>
    </rPh>
    <rPh sb="7" eb="8">
      <t>bao'zhen</t>
    </rPh>
    <rPh sb="10" eb="11">
      <t>dig'zh</t>
    </rPh>
    <phoneticPr fontId="3" type="noConversion"/>
  </si>
  <si>
    <t>晚宴兑换礼品-抱枕（采购）</t>
    <rPh sb="0" eb="1">
      <t>wan'yan</t>
    </rPh>
    <rPh sb="2" eb="3">
      <t>dui'huan</t>
    </rPh>
    <rPh sb="4" eb="5">
      <t>li'p</t>
    </rPh>
    <rPh sb="7" eb="8">
      <t>bao'zhen</t>
    </rPh>
    <rPh sb="10" eb="11">
      <t>cai'gou</t>
    </rPh>
    <phoneticPr fontId="3" type="noConversion"/>
  </si>
  <si>
    <t>非洲鼓（演员2人，含20个鼓租赁）</t>
    <rPh sb="0" eb="1">
      <t>fei'zhou'gu</t>
    </rPh>
    <rPh sb="4" eb="5">
      <t>yan'yuan</t>
    </rPh>
    <rPh sb="7" eb="8">
      <t>ren</t>
    </rPh>
    <rPh sb="9" eb="10">
      <t>han</t>
    </rPh>
    <rPh sb="12" eb="13">
      <t>ge</t>
    </rPh>
    <rPh sb="13" eb="14">
      <t>gu</t>
    </rPh>
    <rPh sb="14" eb="15">
      <t>zu'lin</t>
    </rPh>
    <phoneticPr fontId="2" type="noConversion"/>
  </si>
  <si>
    <t>高铁</t>
    <rPh sb="0" eb="1">
      <t>gao'tie</t>
    </rPh>
    <phoneticPr fontId="3" type="noConversion"/>
  </si>
  <si>
    <t>人</t>
    <rPh sb="0" eb="1">
      <t>ren</t>
    </rPh>
    <phoneticPr fontId="3" type="noConversion"/>
  </si>
  <si>
    <t>次</t>
    <rPh sb="0" eb="1">
      <t>ci</t>
    </rPh>
    <phoneticPr fontId="3" type="noConversion"/>
  </si>
  <si>
    <t>乐队（北京往返北戴河）</t>
    <rPh sb="0" eb="1">
      <t>yue'dui</t>
    </rPh>
    <rPh sb="3" eb="4">
      <t>bei'jng</t>
    </rPh>
    <rPh sb="5" eb="6">
      <t>wang'fan</t>
    </rPh>
    <rPh sb="7" eb="8">
      <t>bei'dai'he</t>
    </rPh>
    <phoneticPr fontId="3" type="noConversion"/>
  </si>
  <si>
    <t>晚宴舞台发光字</t>
    <rPh sb="0" eb="1">
      <t>wan'yan'wu'tai</t>
    </rPh>
    <rPh sb="4" eb="5">
      <t>fa'guang'zi</t>
    </rPh>
    <phoneticPr fontId="3" type="noConversion"/>
  </si>
  <si>
    <t>VIP沙发租赁</t>
    <rPh sb="3" eb="4">
      <t>sha'fa</t>
    </rPh>
    <rPh sb="5" eb="6">
      <t>zu'lin</t>
    </rPh>
    <phoneticPr fontId="2" type="noConversion"/>
  </si>
  <si>
    <t>晚宴搭建费用-舞台（乐队控台）增加控台围挡及天花钢架绷黑白宝丽布 6米*3米*1.5米 围挡总长18米1.5米  天花7米*5米</t>
    <rPh sb="0" eb="1">
      <t>wna'yan</t>
    </rPh>
    <rPh sb="2" eb="3">
      <t>da'jian</t>
    </rPh>
    <rPh sb="4" eb="5">
      <t>fei'y</t>
    </rPh>
    <rPh sb="7" eb="8">
      <t>wu'tai</t>
    </rPh>
    <rPh sb="10" eb="11">
      <t>yue'dui</t>
    </rPh>
    <rPh sb="12" eb="13">
      <t>kong'tai</t>
    </rPh>
    <rPh sb="15" eb="16">
      <t>zeng'jai</t>
    </rPh>
    <phoneticPr fontId="2" type="noConversion"/>
  </si>
  <si>
    <t>Clubmed内搭建项目（欢迎背墙贴）</t>
    <rPh sb="7" eb="8">
      <t>nei</t>
    </rPh>
    <rPh sb="8" eb="9">
      <t>da'jian</t>
    </rPh>
    <rPh sb="10" eb="11">
      <t>xiang'm</t>
    </rPh>
    <rPh sb="13" eb="14">
      <t>huan'ying</t>
    </rPh>
    <rPh sb="15" eb="16">
      <t>bei'qiang</t>
    </rPh>
    <rPh sb="17" eb="18">
      <t>tie</t>
    </rPh>
    <phoneticPr fontId="2" type="noConversion"/>
  </si>
  <si>
    <t>Clubmed内搭建项目（欢迎背墙立体字）</t>
    <rPh sb="7" eb="8">
      <t>nei</t>
    </rPh>
    <rPh sb="8" eb="9">
      <t>da'jian</t>
    </rPh>
    <rPh sb="10" eb="11">
      <t>xiang'm</t>
    </rPh>
    <rPh sb="17" eb="18">
      <t>li'ti'zi</t>
    </rPh>
    <phoneticPr fontId="2" type="noConversion"/>
  </si>
  <si>
    <t>Clubmed内搭建项目（草坪[区立体字-logo发光）</t>
    <rPh sb="7" eb="8">
      <t>nei</t>
    </rPh>
    <rPh sb="8" eb="9">
      <t>da'jian</t>
    </rPh>
    <rPh sb="10" eb="11">
      <t>xiang'm</t>
    </rPh>
    <rPh sb="13" eb="14">
      <t>cao'pi'qu</t>
    </rPh>
    <rPh sb="14" eb="15">
      <t>ping</t>
    </rPh>
    <rPh sb="16" eb="17">
      <t>qu'yu</t>
    </rPh>
    <rPh sb="17" eb="18">
      <t>li'ti'zi</t>
    </rPh>
    <rPh sb="25" eb="26">
      <t>fa'guang</t>
    </rPh>
    <phoneticPr fontId="2" type="noConversion"/>
  </si>
  <si>
    <t>Clubmed内搭建项目（沙滩区立体字-TOSEATOSEE）</t>
    <rPh sb="7" eb="8">
      <t>nei</t>
    </rPh>
    <rPh sb="8" eb="9">
      <t>da'jian</t>
    </rPh>
    <rPh sb="10" eb="11">
      <t>xiang'm</t>
    </rPh>
    <rPh sb="13" eb="14">
      <t>sha'tan</t>
    </rPh>
    <rPh sb="15" eb="16">
      <t>qu</t>
    </rPh>
    <rPh sb="16" eb="17">
      <t>li'ti'zi</t>
    </rPh>
    <phoneticPr fontId="2" type="noConversion"/>
  </si>
  <si>
    <t>Clubmed内搭建项目（沙滩区立体字-秋千）</t>
    <rPh sb="7" eb="8">
      <t>nei</t>
    </rPh>
    <rPh sb="8" eb="9">
      <t>da'jian</t>
    </rPh>
    <rPh sb="10" eb="11">
      <t>xiang'm</t>
    </rPh>
    <rPh sb="16" eb="17">
      <t>li'ti'zi</t>
    </rPh>
    <rPh sb="20" eb="21">
      <t>qiu'qian</t>
    </rPh>
    <phoneticPr fontId="2" type="noConversion"/>
  </si>
  <si>
    <t>Clubmed内搭建项目（沙滩区立体字-礼堂旁）增加项目</t>
    <rPh sb="7" eb="8">
      <t>nei</t>
    </rPh>
    <rPh sb="8" eb="9">
      <t>da'jian</t>
    </rPh>
    <rPh sb="10" eb="11">
      <t>xiang'm</t>
    </rPh>
    <rPh sb="16" eb="17">
      <t>li'ti'zi</t>
    </rPh>
    <rPh sb="20" eb="21">
      <t>li'tang</t>
    </rPh>
    <rPh sb="22" eb="23">
      <t>pang</t>
    </rPh>
    <rPh sb="24" eb="25">
      <t>zeng'jia</t>
    </rPh>
    <rPh sb="26" eb="27">
      <t>xiang'mu</t>
    </rPh>
    <phoneticPr fontId="2" type="noConversion"/>
  </si>
  <si>
    <t>Clubmed内搭建项目（二层平台立体字-气模）</t>
    <rPh sb="7" eb="8">
      <t>nei</t>
    </rPh>
    <rPh sb="8" eb="9">
      <t>da'jian</t>
    </rPh>
    <rPh sb="10" eb="11">
      <t>xiang'm</t>
    </rPh>
    <rPh sb="13" eb="14">
      <t>er'ceng'ping'tai</t>
    </rPh>
    <rPh sb="17" eb="18">
      <t>li'ti'zi</t>
    </rPh>
    <rPh sb="21" eb="22">
      <t>qi'mo</t>
    </rPh>
    <phoneticPr fontId="2" type="noConversion"/>
  </si>
  <si>
    <t>卡丁车区域搭建（背板3m*4m、展板3.5m*2.5m）</t>
    <rPh sb="0" eb="1">
      <t>ka'ding'c</t>
    </rPh>
    <rPh sb="3" eb="4">
      <t>qu'yu</t>
    </rPh>
    <rPh sb="5" eb="6">
      <t>da'jian</t>
    </rPh>
    <rPh sb="8" eb="9">
      <t>bei'ban</t>
    </rPh>
    <rPh sb="16" eb="17">
      <t>zhan'ban</t>
    </rPh>
    <phoneticPr fontId="3" type="noConversion"/>
  </si>
  <si>
    <t>注水刀旗（Clubmed40个，卡丁车区域12个）</t>
    <rPh sb="0" eb="1">
      <t>zhu'shui</t>
    </rPh>
    <rPh sb="2" eb="3">
      <t>dao'qi</t>
    </rPh>
    <rPh sb="14" eb="15">
      <t>ge</t>
    </rPh>
    <rPh sb="16" eb="17">
      <t>ka'ding'c</t>
    </rPh>
    <rPh sb="19" eb="20">
      <t>qu'yu</t>
    </rPh>
    <rPh sb="23" eb="24">
      <t>ge</t>
    </rPh>
    <phoneticPr fontId="2" type="noConversion"/>
  </si>
  <si>
    <t>马拉松区域搭建（门头4m*6m，A板1m*2m*20个）</t>
    <rPh sb="0" eb="1">
      <t>ma'la's</t>
    </rPh>
    <rPh sb="3" eb="4">
      <t>qu'yu</t>
    </rPh>
    <rPh sb="5" eb="6">
      <t>da'jian</t>
    </rPh>
    <rPh sb="8" eb="9">
      <t>men'tou</t>
    </rPh>
    <rPh sb="26" eb="27">
      <t>ge</t>
    </rPh>
    <phoneticPr fontId="3" type="noConversion"/>
  </si>
  <si>
    <t>乐队彩排黑丝绒围挡</t>
    <rPh sb="0" eb="1">
      <t>yue'dui</t>
    </rPh>
    <rPh sb="2" eb="3">
      <t>cai'p</t>
    </rPh>
    <rPh sb="4" eb="5">
      <t>hei'si'r</t>
    </rPh>
    <rPh sb="7" eb="8">
      <t>wei'dang</t>
    </rPh>
    <phoneticPr fontId="3" type="noConversion"/>
  </si>
  <si>
    <t>延米</t>
    <rPh sb="0" eb="1">
      <t>yan'mi</t>
    </rPh>
    <phoneticPr fontId="3" type="noConversion"/>
  </si>
  <si>
    <t>9月9日 参加日间活动及晚宴拍摄的摄影摄像</t>
    <rPh sb="1" eb="2">
      <t>yue</t>
    </rPh>
    <rPh sb="3" eb="4">
      <t>ri</t>
    </rPh>
    <rPh sb="5" eb="6">
      <t>can'jia</t>
    </rPh>
    <rPh sb="9" eb="10">
      <t>huo'dogn</t>
    </rPh>
    <rPh sb="11" eb="12">
      <t>ji</t>
    </rPh>
    <rPh sb="12" eb="13">
      <t>wan'yan</t>
    </rPh>
    <rPh sb="14" eb="15">
      <t>pai's</t>
    </rPh>
    <rPh sb="16" eb="17">
      <t>d</t>
    </rPh>
    <rPh sb="17" eb="18">
      <t>she'ying'shi</t>
    </rPh>
    <rPh sb="19" eb="20">
      <t>she'xiang</t>
    </rPh>
    <phoneticPr fontId="3" type="noConversion"/>
  </si>
  <si>
    <t>9月9日 仅参加日间活动拍摄的摄影摄像</t>
    <rPh sb="1" eb="2">
      <t>yue</t>
    </rPh>
    <rPh sb="3" eb="4">
      <t>ri</t>
    </rPh>
    <rPh sb="5" eb="6">
      <t>jin</t>
    </rPh>
    <rPh sb="6" eb="7">
      <t>can'jia</t>
    </rPh>
    <rPh sb="10" eb="11">
      <t>huo'dogn</t>
    </rPh>
    <rPh sb="12" eb="13">
      <t>pai's</t>
    </rPh>
    <rPh sb="14" eb="15">
      <t>d</t>
    </rPh>
    <rPh sb="15" eb="16">
      <t>she'ying'shi</t>
    </rPh>
    <rPh sb="17" eb="18">
      <t>she'xiang</t>
    </rPh>
    <phoneticPr fontId="3" type="noConversion"/>
  </si>
  <si>
    <t>车头牌（大巴车29*2+小车8）</t>
    <rPh sb="0" eb="1">
      <t>che'tou'pai</t>
    </rPh>
    <rPh sb="4" eb="5">
      <t>da'ba'che</t>
    </rPh>
    <rPh sb="12" eb="13">
      <t>xiao'che</t>
    </rPh>
    <phoneticPr fontId="3" type="noConversion"/>
  </si>
  <si>
    <t>定制瑜伽垫</t>
    <rPh sb="0" eb="1">
      <t>dign'zhi</t>
    </rPh>
    <rPh sb="2" eb="3">
      <t>yu'jia'dian</t>
    </rPh>
    <phoneticPr fontId="3" type="noConversion"/>
  </si>
  <si>
    <t>KTV logo灯</t>
    <rPh sb="8" eb="9">
      <t>deng</t>
    </rPh>
    <phoneticPr fontId="3" type="noConversion"/>
  </si>
  <si>
    <t>跑男拔河道具</t>
    <rPh sb="0" eb="1">
      <t>pao'nan</t>
    </rPh>
    <rPh sb="2" eb="3">
      <t>ba'he</t>
    </rPh>
    <rPh sb="4" eb="5">
      <t>dao'ju</t>
    </rPh>
    <phoneticPr fontId="3" type="noConversion"/>
  </si>
  <si>
    <t>晚宴兑换礼品-电风扇</t>
    <rPh sb="0" eb="1">
      <t>wan'yan</t>
    </rPh>
    <rPh sb="2" eb="3">
      <t>dui'huan</t>
    </rPh>
    <rPh sb="4" eb="5">
      <t>li'p</t>
    </rPh>
    <rPh sb="7" eb="8">
      <t>dian'feng's</t>
    </rPh>
    <phoneticPr fontId="3" type="noConversion"/>
  </si>
  <si>
    <t>纹身贴纸</t>
    <rPh sb="0" eb="1">
      <t>wen'sh</t>
    </rPh>
    <rPh sb="2" eb="3">
      <t>tie'zhi</t>
    </rPh>
    <phoneticPr fontId="3" type="noConversion"/>
  </si>
  <si>
    <t>棒球棍</t>
  </si>
  <si>
    <t>棒球网</t>
  </si>
  <si>
    <t>羽毛球网架</t>
    <phoneticPr fontId="3" type="noConversion"/>
  </si>
  <si>
    <t>羽毛球拍</t>
    <phoneticPr fontId="3" type="noConversion"/>
  </si>
  <si>
    <t>对</t>
    <rPh sb="0" eb="1">
      <t>dui</t>
    </rPh>
    <phoneticPr fontId="2" type="noConversion"/>
  </si>
  <si>
    <t>羽毛球</t>
    <phoneticPr fontId="3" type="noConversion"/>
  </si>
  <si>
    <t>桌游</t>
    <rPh sb="0" eb="1">
      <t>zhuo'you</t>
    </rPh>
    <phoneticPr fontId="3" type="noConversion"/>
  </si>
  <si>
    <t>画画围裙定制</t>
    <rPh sb="0" eb="1">
      <t>hua'hua</t>
    </rPh>
    <rPh sb="2" eb="3">
      <t>wei'qun</t>
    </rPh>
    <rPh sb="4" eb="5">
      <t>ding'zhi</t>
    </rPh>
    <phoneticPr fontId="3" type="noConversion"/>
  </si>
  <si>
    <t>比赛加油道具（啦啦棒2000，喇叭50）</t>
    <rPh sb="0" eb="1">
      <t>bi'sai</t>
    </rPh>
    <rPh sb="2" eb="3">
      <t>jia'you</t>
    </rPh>
    <rPh sb="4" eb="5">
      <t>dao'ju</t>
    </rPh>
    <rPh sb="7" eb="8">
      <t>la'la'bang</t>
    </rPh>
    <rPh sb="15" eb="16">
      <t>la'ba</t>
    </rPh>
    <phoneticPr fontId="3" type="noConversion"/>
  </si>
  <si>
    <t>拔河绳子及手套</t>
    <rPh sb="2" eb="3">
      <t>sheng'zi</t>
    </rPh>
    <rPh sb="4" eb="5">
      <t>ji</t>
    </rPh>
    <phoneticPr fontId="3" type="noConversion"/>
  </si>
  <si>
    <t>马拉松奖牌雕刻（设备北京往返，2人）</t>
    <rPh sb="0" eb="1">
      <t>ma'la's</t>
    </rPh>
    <rPh sb="3" eb="4">
      <t>jiag'pai</t>
    </rPh>
    <rPh sb="5" eb="6">
      <t>diao'ke</t>
    </rPh>
    <rPh sb="8" eb="9">
      <t>she'bei</t>
    </rPh>
    <rPh sb="10" eb="11">
      <t>bei'jign'wang'fan</t>
    </rPh>
    <rPh sb="16" eb="17">
      <t>ren</t>
    </rPh>
    <phoneticPr fontId="2" type="noConversion"/>
  </si>
  <si>
    <t>游戏币</t>
    <rPh sb="0" eb="1">
      <t>you'xi'bi</t>
    </rPh>
    <phoneticPr fontId="3" type="noConversion"/>
  </si>
  <si>
    <t>运动头巾</t>
    <rPh sb="0" eb="1">
      <t>yun'dong</t>
    </rPh>
    <rPh sb="2" eb="3">
      <t>tou'jin</t>
    </rPh>
    <phoneticPr fontId="3" type="noConversion"/>
  </si>
  <si>
    <t>发光指示牌（入口*2、出口*2、小心台阶*2、洗手间*2）</t>
    <rPh sb="0" eb="1">
      <t>fa'guagn</t>
    </rPh>
    <rPh sb="2" eb="3">
      <t>zhi'shi'pai</t>
    </rPh>
    <rPh sb="6" eb="7">
      <t>ru'k</t>
    </rPh>
    <rPh sb="11" eb="12">
      <t>chu'k</t>
    </rPh>
    <rPh sb="16" eb="17">
      <t>xiao'xin'tai'jie</t>
    </rPh>
    <rPh sb="23" eb="24">
      <t>xi'shou'jian</t>
    </rPh>
    <phoneticPr fontId="3" type="noConversion"/>
  </si>
  <si>
    <t>晚宴-陌陌市场摊位租赁</t>
    <rPh sb="0" eb="1">
      <t>wan'yan</t>
    </rPh>
    <rPh sb="3" eb="4">
      <t>mo'mo</t>
    </rPh>
    <rPh sb="5" eb="6">
      <t>shi'c</t>
    </rPh>
    <rPh sb="7" eb="8">
      <t>tan'wei</t>
    </rPh>
    <rPh sb="9" eb="10">
      <t>zu'lin</t>
    </rPh>
    <phoneticPr fontId="3" type="noConversion"/>
  </si>
  <si>
    <t>晚宴兑换礼品-定制可乐</t>
    <rPh sb="0" eb="1">
      <t>wan'yan</t>
    </rPh>
    <rPh sb="2" eb="3">
      <t>dui'huan</t>
    </rPh>
    <rPh sb="4" eb="5">
      <t>li'p</t>
    </rPh>
    <rPh sb="7" eb="8">
      <t>dign'zhi'ke'l</t>
    </rPh>
    <phoneticPr fontId="3" type="noConversion"/>
  </si>
  <si>
    <t>晚宴舞台游戏道具</t>
    <rPh sb="0" eb="1">
      <t>wan'yan</t>
    </rPh>
    <rPh sb="2" eb="3">
      <t>wu'tai'you'xi'dao'ju</t>
    </rPh>
    <phoneticPr fontId="3" type="noConversion"/>
  </si>
  <si>
    <t>马拉松地贴</t>
    <rPh sb="0" eb="1">
      <t>ma'la's</t>
    </rPh>
    <rPh sb="3" eb="4">
      <t>di'tei</t>
    </rPh>
    <rPh sb="4" eb="5">
      <t>tie</t>
    </rPh>
    <phoneticPr fontId="3" type="noConversion"/>
  </si>
  <si>
    <t>马拉松补给</t>
    <rPh sb="0" eb="1">
      <t>ma'la'song</t>
    </rPh>
    <rPh sb="3" eb="4">
      <t>bu'ji</t>
    </rPh>
    <phoneticPr fontId="3" type="noConversion"/>
  </si>
  <si>
    <t>3分钟总结视频</t>
    <rPh sb="1" eb="2">
      <t>fen'z</t>
    </rPh>
    <rPh sb="3" eb="4">
      <t>zong'jie'shi'p</t>
    </rPh>
    <phoneticPr fontId="3" type="noConversion"/>
  </si>
  <si>
    <t>VIP物料（充电宝）</t>
    <rPh sb="3" eb="4">
      <t>wu'liao</t>
    </rPh>
    <rPh sb="6" eb="7">
      <t>chong'dian'bao</t>
    </rPh>
    <phoneticPr fontId="3" type="noConversion"/>
  </si>
  <si>
    <t>晚宴兑换礼品-荧光棒</t>
    <rPh sb="0" eb="1">
      <t>wan'yan</t>
    </rPh>
    <rPh sb="2" eb="3">
      <t>dui'huan</t>
    </rPh>
    <rPh sb="4" eb="5">
      <t>li'p</t>
    </rPh>
    <rPh sb="7" eb="8">
      <t>ying'guang'bao</t>
    </rPh>
    <rPh sb="9" eb="10">
      <t>bang</t>
    </rPh>
    <phoneticPr fontId="3" type="noConversion"/>
  </si>
  <si>
    <t>晚宴兑换礼品-发光头饰</t>
    <rPh sb="0" eb="1">
      <t>wan'yan</t>
    </rPh>
    <rPh sb="2" eb="3">
      <t>dui'huan</t>
    </rPh>
    <rPh sb="4" eb="5">
      <t>li'p</t>
    </rPh>
    <rPh sb="7" eb="8">
      <t>fa'guagn</t>
    </rPh>
    <rPh sb="9" eb="10">
      <t>tou'shi</t>
    </rPh>
    <phoneticPr fontId="3" type="noConversion"/>
  </si>
  <si>
    <t>Layer</t>
    <phoneticPr fontId="2" type="noConversion"/>
  </si>
  <si>
    <t>Layer增加返投区域</t>
    <rPh sb="5" eb="6">
      <t>zeng'jia</t>
    </rPh>
    <rPh sb="7" eb="8">
      <t>fan'tou'qu'yu</t>
    </rPh>
    <phoneticPr fontId="2" type="noConversion"/>
  </si>
  <si>
    <t>夜间医生开药药费</t>
    <rPh sb="0" eb="1">
      <t>ye'jian</t>
    </rPh>
    <rPh sb="2" eb="3">
      <t>yi'sheng</t>
    </rPh>
    <rPh sb="4" eb="5">
      <t>kai'yao</t>
    </rPh>
    <rPh sb="6" eb="7">
      <t>yao'fei</t>
    </rPh>
    <phoneticPr fontId="3" type="noConversion"/>
  </si>
  <si>
    <t>穿越火线logo定制</t>
    <rPh sb="0" eb="1">
      <t>chuan'yue</t>
    </rPh>
    <rPh sb="2" eb="3">
      <t>huo'xoan</t>
    </rPh>
    <rPh sb="8" eb="9">
      <t>dign'zhi</t>
    </rPh>
    <phoneticPr fontId="3" type="noConversion"/>
  </si>
  <si>
    <t>常备药</t>
    <rPh sb="0" eb="1">
      <t>chang'bei</t>
    </rPh>
    <rPh sb="2" eb="3">
      <t>yao</t>
    </rPh>
    <phoneticPr fontId="3" type="noConversion"/>
  </si>
  <si>
    <t>晚宴兑换礼品-发光眼镜</t>
    <rPh sb="0" eb="1">
      <t>wan'yan</t>
    </rPh>
    <rPh sb="2" eb="3">
      <t>dui'huan</t>
    </rPh>
    <rPh sb="4" eb="5">
      <t>li'p</t>
    </rPh>
    <rPh sb="7" eb="8">
      <t>fa'guagn</t>
    </rPh>
    <rPh sb="9" eb="10">
      <t>yan'jing</t>
    </rPh>
    <phoneticPr fontId="3" type="noConversion"/>
  </si>
  <si>
    <t>明信片</t>
    <rPh sb="0" eb="1">
      <t>ming'xi'pian</t>
    </rPh>
    <phoneticPr fontId="3" type="noConversion"/>
  </si>
  <si>
    <t>手举牌（A15+B18+领队17+马拉松20+餐厅12+内部晚宴30）</t>
    <rPh sb="0" eb="1">
      <t>shou'ju'p</t>
    </rPh>
    <rPh sb="12" eb="13">
      <t>ling'dui</t>
    </rPh>
    <rPh sb="17" eb="18">
      <t>ma'la'song</t>
    </rPh>
    <rPh sb="23" eb="24">
      <t>can'ting</t>
    </rPh>
    <rPh sb="28" eb="29">
      <t>nei'bu'wan'yan</t>
    </rPh>
    <phoneticPr fontId="3" type="noConversion"/>
  </si>
  <si>
    <t>晚宴兑换礼品-发光手环-夜光</t>
    <rPh sb="0" eb="1">
      <t>wan'yan</t>
    </rPh>
    <rPh sb="2" eb="3">
      <t>dui'huan</t>
    </rPh>
    <rPh sb="4" eb="5">
      <t>li'p</t>
    </rPh>
    <rPh sb="7" eb="8">
      <t>fa'guang</t>
    </rPh>
    <rPh sb="9" eb="10">
      <t>shou'huan</t>
    </rPh>
    <rPh sb="12" eb="13">
      <t>ye'guang</t>
    </rPh>
    <phoneticPr fontId="3" type="noConversion"/>
  </si>
  <si>
    <t>晚宴兑换礼品-电子音律手环</t>
    <rPh sb="0" eb="1">
      <t>wan'yan</t>
    </rPh>
    <rPh sb="2" eb="3">
      <t>dui'huan</t>
    </rPh>
    <rPh sb="4" eb="5">
      <t>li'p</t>
    </rPh>
    <rPh sb="7" eb="8">
      <t>dian'zi</t>
    </rPh>
    <rPh sb="9" eb="10">
      <t>yin'lv</t>
    </rPh>
    <rPh sb="11" eb="12">
      <t>shou'huan</t>
    </rPh>
    <phoneticPr fontId="3" type="noConversion"/>
  </si>
  <si>
    <t>陌陌VIP费用明细</t>
    <phoneticPr fontId="3" type="noConversion"/>
  </si>
  <si>
    <t>序号</t>
    <phoneticPr fontId="3" type="noConversion"/>
  </si>
  <si>
    <t>日期</t>
    <phoneticPr fontId="3" type="noConversion"/>
  </si>
  <si>
    <t>项目</t>
    <phoneticPr fontId="3" type="noConversion"/>
  </si>
  <si>
    <t>金额</t>
    <phoneticPr fontId="3" type="noConversion"/>
  </si>
  <si>
    <t>备注</t>
    <phoneticPr fontId="3" type="noConversion"/>
  </si>
  <si>
    <t>付款人</t>
    <phoneticPr fontId="3" type="noConversion"/>
  </si>
  <si>
    <t>水</t>
    <phoneticPr fontId="3" type="noConversion"/>
  </si>
  <si>
    <t>钱晶晶</t>
    <phoneticPr fontId="3" type="noConversion"/>
  </si>
  <si>
    <t>京东</t>
    <phoneticPr fontId="3" type="noConversion"/>
  </si>
  <si>
    <t>保鲜膜</t>
    <phoneticPr fontId="3" type="noConversion"/>
  </si>
  <si>
    <t>成可心</t>
    <phoneticPr fontId="3" type="noConversion"/>
  </si>
  <si>
    <t>花露水</t>
    <phoneticPr fontId="3" type="noConversion"/>
  </si>
  <si>
    <t>购物袋</t>
    <phoneticPr fontId="3" type="noConversion"/>
  </si>
  <si>
    <t>过路费</t>
    <rPh sb="0" eb="1">
      <t>guo lu fei</t>
    </rPh>
    <phoneticPr fontId="3" type="noConversion"/>
  </si>
  <si>
    <t>现金结算</t>
    <phoneticPr fontId="3" type="noConversion"/>
  </si>
  <si>
    <t>钱晶晶</t>
    <phoneticPr fontId="3" type="noConversion"/>
  </si>
  <si>
    <t>停车费</t>
    <rPh sb="0" eb="1">
      <t>ting ch fei</t>
    </rPh>
    <phoneticPr fontId="3" type="noConversion"/>
  </si>
  <si>
    <t>现金结算</t>
    <phoneticPr fontId="3" type="noConversion"/>
  </si>
  <si>
    <t>水果采买</t>
    <rPh sb="0" eb="1">
      <t>shui guo</t>
    </rPh>
    <rPh sb="2" eb="3">
      <t>cai mai</t>
    </rPh>
    <phoneticPr fontId="3" type="noConversion"/>
  </si>
  <si>
    <t>有小票</t>
    <phoneticPr fontId="3" type="noConversion"/>
  </si>
  <si>
    <t>眼药水</t>
    <rPh sb="0" eb="1">
      <t>yan yao shui</t>
    </rPh>
    <phoneticPr fontId="3" type="noConversion"/>
  </si>
  <si>
    <t>钱晶晶</t>
    <phoneticPr fontId="3" type="noConversion"/>
  </si>
  <si>
    <t>食堂打包</t>
    <rPh sb="0" eb="1">
      <t>shi tang</t>
    </rPh>
    <rPh sb="2" eb="3">
      <t>da bao</t>
    </rPh>
    <phoneticPr fontId="3" type="noConversion"/>
  </si>
  <si>
    <t>汉堡打包</t>
    <rPh sb="0" eb="1">
      <t>han bao</t>
    </rPh>
    <rPh sb="2" eb="3">
      <t>da bao</t>
    </rPh>
    <phoneticPr fontId="3" type="noConversion"/>
  </si>
  <si>
    <t>咖啡</t>
    <phoneticPr fontId="3" type="noConversion"/>
  </si>
  <si>
    <t>成可心</t>
    <phoneticPr fontId="3" type="noConversion"/>
  </si>
  <si>
    <t>油费</t>
    <phoneticPr fontId="3" type="noConversion"/>
  </si>
  <si>
    <t>合计</t>
    <phoneticPr fontId="3" type="noConversion"/>
  </si>
  <si>
    <t>见明细</t>
    <rPh sb="0" eb="1">
      <t>jian</t>
    </rPh>
    <rPh sb="1" eb="2">
      <t>mign'xi</t>
    </rPh>
    <phoneticPr fontId="3" type="noConversion"/>
  </si>
  <si>
    <t>民宿额外打扫费用</t>
    <rPh sb="0" eb="1">
      <t>min'su</t>
    </rPh>
    <rPh sb="2" eb="3">
      <t>e'wai</t>
    </rPh>
    <rPh sb="4" eb="5">
      <t>da'sao</t>
    </rPh>
    <rPh sb="6" eb="7">
      <t>fei'y</t>
    </rPh>
    <phoneticPr fontId="3" type="noConversion"/>
  </si>
  <si>
    <t>民宿仅提供一客一扫服务，需要增加住宿期间打扫费用</t>
    <rPh sb="0" eb="1">
      <t>min'su</t>
    </rPh>
    <rPh sb="2" eb="3">
      <t>jin</t>
    </rPh>
    <rPh sb="3" eb="4">
      <t>ti'gong</t>
    </rPh>
    <rPh sb="5" eb="6">
      <t>yi'ke'hu</t>
    </rPh>
    <rPh sb="7" eb="8">
      <t>yi'sao</t>
    </rPh>
    <rPh sb="9" eb="10">
      <t>fu'wi</t>
    </rPh>
    <rPh sb="12" eb="13">
      <t>xu'yao</t>
    </rPh>
    <rPh sb="14" eb="15">
      <t>zeng'jia</t>
    </rPh>
    <rPh sb="16" eb="17">
      <t>zhu'su'qi'jian</t>
    </rPh>
    <rPh sb="20" eb="21">
      <t>da'sao</t>
    </rPh>
    <rPh sb="22" eb="23">
      <t>fei'y</t>
    </rPh>
    <phoneticPr fontId="3" type="noConversion"/>
  </si>
  <si>
    <t>/</t>
    <phoneticPr fontId="2" type="noConversion"/>
  </si>
  <si>
    <t>/</t>
    <phoneticPr fontId="3" type="noConversion"/>
  </si>
  <si>
    <t>/</t>
    <phoneticPr fontId="2" type="noConversion"/>
  </si>
  <si>
    <t>棒球发球机</t>
    <rPh sb="2" eb="3">
      <t>fa'qiu'ji</t>
    </rPh>
    <phoneticPr fontId="3" type="noConversion"/>
  </si>
  <si>
    <t>晚宴发光LOGO球</t>
    <rPh sb="0" eb="1">
      <t>wna'yan</t>
    </rPh>
    <rPh sb="2" eb="3">
      <t>fa'guang'qiu</t>
    </rPh>
    <phoneticPr fontId="2" type="noConversion"/>
  </si>
  <si>
    <t>Clubmed内电玩游戏币（1.5/个）</t>
    <rPh sb="7" eb="8">
      <t>nei</t>
    </rPh>
    <rPh sb="8" eb="9">
      <t>dian'wan</t>
    </rPh>
    <rPh sb="10" eb="11">
      <t>you'xi'bi</t>
    </rPh>
    <rPh sb="18" eb="19">
      <t>ge</t>
    </rPh>
    <phoneticPr fontId="3" type="noConversion"/>
  </si>
  <si>
    <t>Clubmed台球费用</t>
    <rPh sb="7" eb="8">
      <t>tai'qiu</t>
    </rPh>
    <rPh sb="9" eb="10">
      <t>fei'y</t>
    </rPh>
    <phoneticPr fontId="3" type="noConversion"/>
  </si>
  <si>
    <t>小时</t>
    <rPh sb="0" eb="1">
      <t>xiao'shji</t>
    </rPh>
    <phoneticPr fontId="2" type="noConversion"/>
  </si>
  <si>
    <t>听海 5-1-1018</t>
    <phoneticPr fontId="3" type="noConversion"/>
  </si>
  <si>
    <t>包村至少需要按300间*2人 一价全含</t>
    <rPh sb="0" eb="1">
      <t>bao'cun</t>
    </rPh>
    <rPh sb="2" eb="3">
      <t>zhi'shao</t>
    </rPh>
    <rPh sb="4" eb="5">
      <t>xu</t>
    </rPh>
    <rPh sb="5" eb="6">
      <t>yao</t>
    </rPh>
    <rPh sb="6" eb="7">
      <t>an</t>
    </rPh>
    <rPh sb="10" eb="11">
      <t>jian</t>
    </rPh>
    <rPh sb="13" eb="14">
      <t>ren</t>
    </rPh>
    <rPh sb="15" eb="16">
      <t>yi'jia'quan'han</t>
    </rPh>
    <phoneticPr fontId="3" type="noConversion"/>
  </si>
  <si>
    <t>房间欢迎信</t>
    <rPh sb="0" eb="1">
      <t>fang'jian'huan'yign'xin</t>
    </rPh>
    <rPh sb="4" eb="5">
      <t>xin</t>
    </rPh>
    <phoneticPr fontId="3" type="noConversion"/>
  </si>
  <si>
    <t>由于乐队产生的增加</t>
    <rPh sb="0" eb="1">
      <t>you'yu</t>
    </rPh>
    <rPh sb="2" eb="3">
      <t>uye'dui</t>
    </rPh>
    <rPh sb="4" eb="5">
      <t>chan'sheng</t>
    </rPh>
    <rPh sb="6" eb="7">
      <t>d</t>
    </rPh>
    <rPh sb="7" eb="8">
      <t>zeng'jia</t>
    </rPh>
    <phoneticPr fontId="3" type="noConversion"/>
  </si>
  <si>
    <t>MOMO市场logo围挡</t>
    <rPh sb="4" eb="5">
      <t>shi'chang</t>
    </rPh>
    <rPh sb="10" eb="11">
      <t>wei'dang</t>
    </rPh>
    <phoneticPr fontId="3" type="noConversion"/>
  </si>
  <si>
    <t>减免费用</t>
    <rPh sb="0" eb="1">
      <t>jian'mian</t>
    </rPh>
    <rPh sb="2" eb="3">
      <t>fei'yong</t>
    </rPh>
    <phoneticPr fontId="3" type="noConversion"/>
  </si>
  <si>
    <t>奖杯</t>
    <rPh sb="0" eb="1">
      <t>jiang'bei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</si>
</sst>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¥&quot;* #,##0.00_);_(&quot;¥&quot;* \(#,##0.00\);_(&quot;¥&quot;* &quot;-&quot;??_);_(@_)"/>
    <numFmt numFmtId="176" formatCode="_ &quot;¥&quot;* #,##0.00_ ;_ &quot;¥&quot;* \-#,##0.00_ ;_ &quot;¥&quot;* &quot;-&quot;??_ ;_ @_ "/>
    <numFmt numFmtId="177" formatCode="0.0%"/>
    <numFmt numFmtId="178" formatCode="_(&quot;¥&quot;* #,##0.000_);_(&quot;¥&quot;* \(#,##0.000\);_(&quot;¥&quot;* &quot;-&quot;??_);_(@_)"/>
    <numFmt numFmtId="179" formatCode="0.0"/>
    <numFmt numFmtId="180" formatCode="#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0"/>
      <color indexed="8"/>
      <name val="Arial"/>
      <family val="2"/>
    </font>
    <font>
      <b/>
      <sz val="9"/>
      <name val="微软雅黑"/>
      <family val="3"/>
      <charset val="134"/>
    </font>
    <font>
      <sz val="9"/>
      <name val="微软雅黑"/>
      <family val="3"/>
      <charset val="134"/>
    </font>
    <font>
      <sz val="9"/>
      <color rgb="FF00B050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12"/>
      <color indexed="8"/>
      <name val="Dialog"/>
      <family val="1"/>
    </font>
    <font>
      <sz val="12"/>
      <color indexed="8"/>
      <name val="Dialog"/>
      <family val="1"/>
    </font>
    <font>
      <sz val="12"/>
      <color indexed="8"/>
      <name val="宋体"/>
      <family val="3"/>
      <charset val="134"/>
    </font>
    <font>
      <sz val="12"/>
      <color rgb="FF000000"/>
      <name val="Dialog"/>
      <family val="1"/>
    </font>
    <font>
      <b/>
      <sz val="16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</borders>
  <cellStyleXfs count="114">
    <xf numFmtId="0" fontId="0" fillId="0" borderId="0"/>
    <xf numFmtId="0" fontId="2" fillId="0" borderId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4" fontId="9" fillId="0" borderId="1" xfId="1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178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49" fontId="12" fillId="4" borderId="14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 wrapText="1" shrinkToFit="1"/>
    </xf>
    <xf numFmtId="179" fontId="13" fillId="4" borderId="14" xfId="0" applyNumberFormat="1" applyFont="1" applyFill="1" applyBorder="1" applyAlignment="1">
      <alignment horizontal="center" vertical="center" wrapText="1" shrinkToFit="1"/>
    </xf>
    <xf numFmtId="49" fontId="14" fillId="4" borderId="14" xfId="0" applyNumberFormat="1" applyFont="1" applyFill="1" applyBorder="1" applyAlignment="1">
      <alignment horizontal="center" vertical="center" wrapText="1" shrinkToFit="1"/>
    </xf>
    <xf numFmtId="49" fontId="13" fillId="4" borderId="14" xfId="0" applyNumberFormat="1" applyFont="1" applyFill="1" applyBorder="1" applyAlignment="1">
      <alignment horizontal="center" vertical="center"/>
    </xf>
    <xf numFmtId="180" fontId="13" fillId="4" borderId="14" xfId="0" applyNumberFormat="1" applyFont="1" applyFill="1" applyBorder="1" applyAlignment="1">
      <alignment horizontal="center" vertical="center" wrapText="1" shrinkToFit="1"/>
    </xf>
    <xf numFmtId="49" fontId="13" fillId="5" borderId="14" xfId="0" applyNumberFormat="1" applyFont="1" applyFill="1" applyBorder="1" applyAlignment="1">
      <alignment horizontal="center" vertical="center" wrapText="1" shrinkToFit="1"/>
    </xf>
    <xf numFmtId="49" fontId="15" fillId="5" borderId="14" xfId="0" applyNumberFormat="1" applyFont="1" applyFill="1" applyBorder="1" applyAlignment="1">
      <alignment horizontal="center" vertical="center" wrapText="1" shrinkToFit="1"/>
    </xf>
    <xf numFmtId="179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4" borderId="14" xfId="0" applyNumberFormat="1" applyFont="1" applyFill="1" applyBorder="1" applyAlignment="1">
      <alignment horizontal="center" vertical="center" wrapText="1" shrinkToFit="1"/>
    </xf>
    <xf numFmtId="0" fontId="9" fillId="6" borderId="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44" fontId="9" fillId="6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5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>
      <alignment horizontal="center" vertical="center" wrapText="1"/>
    </xf>
    <xf numFmtId="176" fontId="9" fillId="3" borderId="9" xfId="0" applyNumberFormat="1" applyFont="1" applyFill="1" applyBorder="1" applyAlignment="1">
      <alignment horizontal="center" vertical="center" wrapText="1"/>
    </xf>
    <xf numFmtId="176" fontId="8" fillId="3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center" vertical="center"/>
    </xf>
    <xf numFmtId="179" fontId="12" fillId="4" borderId="14" xfId="0" applyNumberFormat="1" applyFont="1" applyFill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16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 wrapText="1" shrinkToFit="1"/>
    </xf>
    <xf numFmtId="0" fontId="14" fillId="4" borderId="14" xfId="0" applyFont="1" applyFill="1" applyBorder="1" applyAlignment="1">
      <alignment horizontal="center" vertical="center"/>
    </xf>
  </cellXfs>
  <cellStyles count="114">
    <cellStyle name="_ET_STYLE_NoName_00_" xfId="101"/>
    <cellStyle name="常规" xfId="0" builtinId="0"/>
    <cellStyle name="常规 3" xfId="2"/>
    <cellStyle name="常规_Beijing event" xfId="1"/>
    <cellStyle name="超链接" xfId="97" builtinId="8" hidden="1"/>
    <cellStyle name="超链接" xfId="99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已访问的超链接" xfId="3" builtinId="9" hidden="1"/>
    <cellStyle name="已访问的超链接" xfId="4" builtinId="9" hidden="1"/>
    <cellStyle name="已访问的超链接" xfId="5" builtinId="9" hidden="1"/>
    <cellStyle name="已访问的超链接" xfId="6" builtinId="9" hidden="1"/>
    <cellStyle name="已访问的超链接" xfId="7" builtinId="9" hidden="1"/>
    <cellStyle name="已访问的超链接" xfId="8" builtinId="9" hidden="1"/>
    <cellStyle name="已访问的超链接" xfId="9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0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81"/>
  <sheetViews>
    <sheetView topLeftCell="A238" zoomScale="132" zoomScaleNormal="132" zoomScalePageLayoutView="132" workbookViewId="0">
      <selection activeCell="G185" sqref="G185"/>
    </sheetView>
  </sheetViews>
  <sheetFormatPr baseColWidth="10" defaultColWidth="9" defaultRowHeight="14" x14ac:dyDescent="0.15"/>
  <cols>
    <col min="1" max="1" width="32.83203125" style="26" customWidth="1"/>
    <col min="2" max="2" width="54.5" style="21" customWidth="1"/>
    <col min="3" max="3" width="6" style="25" customWidth="1"/>
    <col min="4" max="4" width="6.83203125" style="25" customWidth="1"/>
    <col min="5" max="5" width="5.5" style="25" customWidth="1"/>
    <col min="6" max="6" width="6.33203125" style="25" customWidth="1"/>
    <col min="7" max="7" width="12" style="27" customWidth="1"/>
    <col min="8" max="8" width="16.33203125" style="27" customWidth="1"/>
    <col min="9" max="9" width="20.6640625" style="28" customWidth="1"/>
    <col min="10" max="10" width="14.5" style="21" customWidth="1"/>
    <col min="11" max="11" width="18.5" style="21" customWidth="1"/>
    <col min="12" max="16384" width="9" style="21"/>
  </cols>
  <sheetData>
    <row r="1" spans="1:10" s="17" customFormat="1" x14ac:dyDescent="0.15">
      <c r="A1" s="1" t="s">
        <v>97</v>
      </c>
      <c r="B1" s="1" t="s">
        <v>98</v>
      </c>
      <c r="C1" s="83" t="s">
        <v>99</v>
      </c>
      <c r="D1" s="84"/>
      <c r="E1" s="84"/>
      <c r="F1" s="85"/>
      <c r="G1" s="1" t="s">
        <v>100</v>
      </c>
      <c r="H1" s="1" t="s">
        <v>101</v>
      </c>
      <c r="I1" s="1" t="s">
        <v>9</v>
      </c>
    </row>
    <row r="2" spans="1:10" s="17" customFormat="1" x14ac:dyDescent="0.15">
      <c r="A2" s="2" t="s">
        <v>0</v>
      </c>
      <c r="B2" s="2" t="s">
        <v>6</v>
      </c>
      <c r="C2" s="2" t="s">
        <v>12</v>
      </c>
      <c r="D2" s="2" t="s">
        <v>13</v>
      </c>
      <c r="E2" s="2" t="s">
        <v>12</v>
      </c>
      <c r="F2" s="2" t="s">
        <v>13</v>
      </c>
      <c r="G2" s="3"/>
      <c r="H2" s="3" t="s">
        <v>23</v>
      </c>
      <c r="I2" s="3">
        <f>SUM(H3:H13)</f>
        <v>464060</v>
      </c>
      <c r="J2" s="82" t="s">
        <v>463</v>
      </c>
    </row>
    <row r="3" spans="1:10" s="20" customFormat="1" x14ac:dyDescent="0.15">
      <c r="A3" s="15" t="s">
        <v>113</v>
      </c>
      <c r="B3" s="16" t="s">
        <v>111</v>
      </c>
      <c r="C3" s="18">
        <v>29</v>
      </c>
      <c r="D3" s="18" t="s">
        <v>29</v>
      </c>
      <c r="E3" s="18">
        <v>1</v>
      </c>
      <c r="F3" s="18" t="s">
        <v>40</v>
      </c>
      <c r="G3" s="19">
        <v>10600</v>
      </c>
      <c r="H3" s="4">
        <f>C3*E3*G3</f>
        <v>307400</v>
      </c>
      <c r="I3" s="91" t="s">
        <v>102</v>
      </c>
      <c r="J3" s="82" t="s">
        <v>465</v>
      </c>
    </row>
    <row r="4" spans="1:10" s="20" customFormat="1" x14ac:dyDescent="0.15">
      <c r="A4" s="15" t="s">
        <v>149</v>
      </c>
      <c r="B4" s="16" t="s">
        <v>146</v>
      </c>
      <c r="C4" s="16">
        <v>1</v>
      </c>
      <c r="D4" s="16" t="s">
        <v>29</v>
      </c>
      <c r="E4" s="18">
        <v>1</v>
      </c>
      <c r="F4" s="16" t="s">
        <v>40</v>
      </c>
      <c r="G4" s="5">
        <f>2*2750</f>
        <v>5500</v>
      </c>
      <c r="H4" s="6">
        <f t="shared" ref="H4:H10" si="0">C4*E4*G4</f>
        <v>5500</v>
      </c>
      <c r="I4" s="92"/>
    </row>
    <row r="5" spans="1:10" s="20" customFormat="1" x14ac:dyDescent="0.15">
      <c r="A5" s="15" t="s">
        <v>155</v>
      </c>
      <c r="B5" s="16" t="s">
        <v>148</v>
      </c>
      <c r="C5" s="16">
        <v>1</v>
      </c>
      <c r="D5" s="16" t="s">
        <v>29</v>
      </c>
      <c r="E5" s="18">
        <v>1</v>
      </c>
      <c r="F5" s="16" t="s">
        <v>40</v>
      </c>
      <c r="G5" s="5">
        <v>3000</v>
      </c>
      <c r="H5" s="6">
        <f t="shared" si="0"/>
        <v>3000</v>
      </c>
      <c r="I5" s="92"/>
    </row>
    <row r="6" spans="1:10" s="20" customFormat="1" x14ac:dyDescent="0.15">
      <c r="A6" s="15" t="s">
        <v>156</v>
      </c>
      <c r="B6" s="16" t="s">
        <v>145</v>
      </c>
      <c r="C6" s="16">
        <v>2</v>
      </c>
      <c r="D6" s="16" t="s">
        <v>29</v>
      </c>
      <c r="E6" s="18">
        <v>1</v>
      </c>
      <c r="F6" s="16" t="s">
        <v>40</v>
      </c>
      <c r="G6" s="5">
        <v>800</v>
      </c>
      <c r="H6" s="6">
        <f t="shared" si="0"/>
        <v>1600</v>
      </c>
      <c r="I6" s="92"/>
    </row>
    <row r="7" spans="1:10" s="20" customFormat="1" x14ac:dyDescent="0.15">
      <c r="A7" s="15" t="s">
        <v>150</v>
      </c>
      <c r="B7" s="16" t="s">
        <v>147</v>
      </c>
      <c r="C7" s="16">
        <v>1</v>
      </c>
      <c r="D7" s="16" t="s">
        <v>29</v>
      </c>
      <c r="E7" s="18">
        <v>1</v>
      </c>
      <c r="F7" s="16" t="s">
        <v>40</v>
      </c>
      <c r="G7" s="5">
        <v>1500</v>
      </c>
      <c r="H7" s="6">
        <f t="shared" si="0"/>
        <v>1500</v>
      </c>
      <c r="I7" s="92"/>
    </row>
    <row r="8" spans="1:10" s="20" customFormat="1" x14ac:dyDescent="0.15">
      <c r="A8" s="15" t="s">
        <v>151</v>
      </c>
      <c r="B8" s="16" t="s">
        <v>147</v>
      </c>
      <c r="C8" s="16">
        <v>1</v>
      </c>
      <c r="D8" s="16" t="s">
        <v>29</v>
      </c>
      <c r="E8" s="18">
        <v>1</v>
      </c>
      <c r="F8" s="16" t="s">
        <v>40</v>
      </c>
      <c r="G8" s="5">
        <v>6500</v>
      </c>
      <c r="H8" s="6">
        <f t="shared" si="0"/>
        <v>6500</v>
      </c>
      <c r="I8" s="92"/>
    </row>
    <row r="9" spans="1:10" s="20" customFormat="1" x14ac:dyDescent="0.15">
      <c r="A9" s="15" t="s">
        <v>151</v>
      </c>
      <c r="B9" s="16" t="s">
        <v>152</v>
      </c>
      <c r="C9" s="16">
        <v>1</v>
      </c>
      <c r="D9" s="16" t="s">
        <v>29</v>
      </c>
      <c r="E9" s="18">
        <v>1</v>
      </c>
      <c r="F9" s="16" t="s">
        <v>40</v>
      </c>
      <c r="G9" s="5">
        <v>6500</v>
      </c>
      <c r="H9" s="6">
        <f t="shared" si="0"/>
        <v>6500</v>
      </c>
      <c r="I9" s="92"/>
    </row>
    <row r="10" spans="1:10" s="20" customFormat="1" x14ac:dyDescent="0.15">
      <c r="A10" s="15" t="s">
        <v>360</v>
      </c>
      <c r="B10" s="16" t="s">
        <v>363</v>
      </c>
      <c r="C10" s="16">
        <v>2</v>
      </c>
      <c r="D10" s="16" t="s">
        <v>361</v>
      </c>
      <c r="E10" s="18">
        <v>2</v>
      </c>
      <c r="F10" s="16" t="s">
        <v>362</v>
      </c>
      <c r="G10" s="5">
        <v>130</v>
      </c>
      <c r="H10" s="6">
        <f t="shared" si="0"/>
        <v>520</v>
      </c>
      <c r="I10" s="92"/>
    </row>
    <row r="11" spans="1:10" s="20" customFormat="1" x14ac:dyDescent="0.15">
      <c r="A11" s="15" t="s">
        <v>158</v>
      </c>
      <c r="B11" s="16" t="s">
        <v>157</v>
      </c>
      <c r="C11" s="16">
        <v>1</v>
      </c>
      <c r="D11" s="16" t="s">
        <v>29</v>
      </c>
      <c r="E11" s="18">
        <v>2</v>
      </c>
      <c r="F11" s="16" t="s">
        <v>40</v>
      </c>
      <c r="G11" s="5">
        <v>800</v>
      </c>
      <c r="H11" s="6">
        <f t="shared" ref="H11" si="1">C11*E11*G11</f>
        <v>1600</v>
      </c>
      <c r="I11" s="92"/>
    </row>
    <row r="12" spans="1:10" s="20" customFormat="1" x14ac:dyDescent="0.15">
      <c r="A12" s="15" t="s">
        <v>215</v>
      </c>
      <c r="B12" s="16" t="s">
        <v>157</v>
      </c>
      <c r="C12" s="16">
        <v>2</v>
      </c>
      <c r="D12" s="16" t="s">
        <v>29</v>
      </c>
      <c r="E12" s="18">
        <v>1</v>
      </c>
      <c r="F12" s="16" t="s">
        <v>40</v>
      </c>
      <c r="G12" s="5">
        <v>3850</v>
      </c>
      <c r="H12" s="6">
        <f t="shared" ref="H12" si="2">C12*E12*G12</f>
        <v>7700</v>
      </c>
      <c r="I12" s="92"/>
    </row>
    <row r="13" spans="1:10" s="29" customFormat="1" x14ac:dyDescent="0.15">
      <c r="A13" s="15" t="s">
        <v>237</v>
      </c>
      <c r="B13" s="16" t="s">
        <v>346</v>
      </c>
      <c r="C13" s="16">
        <v>1</v>
      </c>
      <c r="D13" s="16" t="s">
        <v>45</v>
      </c>
      <c r="E13" s="18">
        <v>1</v>
      </c>
      <c r="F13" s="16" t="s">
        <v>40</v>
      </c>
      <c r="G13" s="5">
        <v>122240</v>
      </c>
      <c r="H13" s="6">
        <f t="shared" ref="H13:H118" si="3">C13*E13*G13</f>
        <v>122240</v>
      </c>
      <c r="I13" s="93"/>
    </row>
    <row r="14" spans="1:10" s="17" customFormat="1" x14ac:dyDescent="0.15">
      <c r="A14" s="2" t="s">
        <v>103</v>
      </c>
      <c r="B14" s="2"/>
      <c r="C14" s="2"/>
      <c r="D14" s="2"/>
      <c r="E14" s="2"/>
      <c r="F14" s="2"/>
      <c r="G14" s="3"/>
      <c r="H14" s="3"/>
      <c r="I14" s="3">
        <f>SUM(H15:H28)</f>
        <v>2209571</v>
      </c>
    </row>
    <row r="15" spans="1:10" s="20" customFormat="1" x14ac:dyDescent="0.15">
      <c r="A15" s="7" t="s">
        <v>125</v>
      </c>
      <c r="B15" s="10" t="s">
        <v>128</v>
      </c>
      <c r="C15" s="10">
        <v>3</v>
      </c>
      <c r="D15" s="9" t="s">
        <v>15</v>
      </c>
      <c r="E15" s="9">
        <v>1</v>
      </c>
      <c r="F15" s="9" t="s">
        <v>16</v>
      </c>
      <c r="G15" s="5">
        <v>1988</v>
      </c>
      <c r="H15" s="6">
        <f t="shared" ref="H15" si="4">C15*E15*G15</f>
        <v>5964</v>
      </c>
      <c r="I15" s="87" t="s">
        <v>452</v>
      </c>
    </row>
    <row r="16" spans="1:10" s="20" customFormat="1" x14ac:dyDescent="0.15">
      <c r="A16" s="7" t="s">
        <v>124</v>
      </c>
      <c r="B16" s="10" t="s">
        <v>461</v>
      </c>
      <c r="C16" s="10">
        <v>600</v>
      </c>
      <c r="D16" s="9" t="s">
        <v>14</v>
      </c>
      <c r="E16" s="9">
        <v>2</v>
      </c>
      <c r="F16" s="9" t="s">
        <v>16</v>
      </c>
      <c r="G16" s="5">
        <v>1190</v>
      </c>
      <c r="H16" s="6">
        <f t="shared" si="3"/>
        <v>1428000</v>
      </c>
      <c r="I16" s="86"/>
    </row>
    <row r="17" spans="1:9" s="20" customFormat="1" x14ac:dyDescent="0.15">
      <c r="A17" s="7" t="s">
        <v>126</v>
      </c>
      <c r="B17" s="8" t="s">
        <v>127</v>
      </c>
      <c r="C17" s="8">
        <v>3</v>
      </c>
      <c r="D17" s="9" t="s">
        <v>15</v>
      </c>
      <c r="E17" s="9">
        <v>1</v>
      </c>
      <c r="F17" s="9" t="s">
        <v>16</v>
      </c>
      <c r="G17" s="5">
        <v>1925</v>
      </c>
      <c r="H17" s="6">
        <f t="shared" ref="H17" si="5">C17*E17*G17</f>
        <v>5775</v>
      </c>
      <c r="I17" s="86"/>
    </row>
    <row r="18" spans="1:9" s="20" customFormat="1" x14ac:dyDescent="0.15">
      <c r="A18" s="7" t="s">
        <v>82</v>
      </c>
      <c r="B18" s="8"/>
      <c r="C18" s="8">
        <v>165</v>
      </c>
      <c r="D18" s="9" t="s">
        <v>15</v>
      </c>
      <c r="E18" s="9">
        <v>2</v>
      </c>
      <c r="F18" s="9" t="s">
        <v>16</v>
      </c>
      <c r="G18" s="5">
        <v>800</v>
      </c>
      <c r="H18" s="6">
        <f t="shared" si="3"/>
        <v>264000</v>
      </c>
      <c r="I18" s="86"/>
    </row>
    <row r="19" spans="1:9" s="20" customFormat="1" x14ac:dyDescent="0.15">
      <c r="A19" s="7" t="s">
        <v>83</v>
      </c>
      <c r="B19" s="8"/>
      <c r="C19" s="8">
        <v>172</v>
      </c>
      <c r="D19" s="9" t="s">
        <v>15</v>
      </c>
      <c r="E19" s="9">
        <v>2</v>
      </c>
      <c r="F19" s="9" t="s">
        <v>16</v>
      </c>
      <c r="G19" s="5">
        <v>800</v>
      </c>
      <c r="H19" s="6">
        <f t="shared" si="3"/>
        <v>275200</v>
      </c>
      <c r="I19" s="86"/>
    </row>
    <row r="20" spans="1:9" s="20" customFormat="1" x14ac:dyDescent="0.15">
      <c r="A20" s="7" t="s">
        <v>118</v>
      </c>
      <c r="B20" s="8" t="s">
        <v>119</v>
      </c>
      <c r="C20" s="8">
        <v>4</v>
      </c>
      <c r="D20" s="9" t="s">
        <v>15</v>
      </c>
      <c r="E20" s="9">
        <v>1</v>
      </c>
      <c r="F20" s="9" t="s">
        <v>16</v>
      </c>
      <c r="G20" s="5">
        <v>1848</v>
      </c>
      <c r="H20" s="6">
        <f t="shared" si="3"/>
        <v>7392</v>
      </c>
      <c r="I20" s="86"/>
    </row>
    <row r="21" spans="1:9" s="20" customFormat="1" x14ac:dyDescent="0.15">
      <c r="A21" s="7" t="s">
        <v>118</v>
      </c>
      <c r="B21" s="8" t="s">
        <v>120</v>
      </c>
      <c r="C21" s="8">
        <v>15</v>
      </c>
      <c r="D21" s="9" t="s">
        <v>15</v>
      </c>
      <c r="E21" s="9">
        <v>2</v>
      </c>
      <c r="F21" s="9" t="s">
        <v>16</v>
      </c>
      <c r="G21" s="5">
        <v>1288</v>
      </c>
      <c r="H21" s="6">
        <f t="shared" si="3"/>
        <v>38640</v>
      </c>
      <c r="I21" s="86"/>
    </row>
    <row r="22" spans="1:9" s="20" customFormat="1" x14ac:dyDescent="0.15">
      <c r="A22" s="7" t="s">
        <v>118</v>
      </c>
      <c r="B22" s="8" t="s">
        <v>121</v>
      </c>
      <c r="C22" s="8">
        <v>8</v>
      </c>
      <c r="D22" s="9" t="s">
        <v>15</v>
      </c>
      <c r="E22" s="9">
        <v>2</v>
      </c>
      <c r="F22" s="9" t="s">
        <v>16</v>
      </c>
      <c r="G22" s="5">
        <v>1288</v>
      </c>
      <c r="H22" s="6">
        <f t="shared" ref="H22:H28" si="6">C22*E22*G22</f>
        <v>20608</v>
      </c>
      <c r="I22" s="86"/>
    </row>
    <row r="23" spans="1:9" s="20" customFormat="1" x14ac:dyDescent="0.15">
      <c r="A23" s="9" t="s">
        <v>139</v>
      </c>
      <c r="B23" s="9" t="s">
        <v>460</v>
      </c>
      <c r="C23" s="9">
        <v>1</v>
      </c>
      <c r="D23" s="9" t="s">
        <v>140</v>
      </c>
      <c r="E23" s="9">
        <v>3</v>
      </c>
      <c r="F23" s="9" t="s">
        <v>141</v>
      </c>
      <c r="G23" s="5">
        <v>8888</v>
      </c>
      <c r="H23" s="6">
        <f>C23*E23*G23</f>
        <v>26664</v>
      </c>
      <c r="I23" s="86"/>
    </row>
    <row r="24" spans="1:9" s="20" customFormat="1" x14ac:dyDescent="0.15">
      <c r="A24" s="9" t="s">
        <v>139</v>
      </c>
      <c r="B24" s="9" t="s">
        <v>142</v>
      </c>
      <c r="C24" s="9">
        <v>1</v>
      </c>
      <c r="D24" s="9" t="s">
        <v>140</v>
      </c>
      <c r="E24" s="9">
        <v>2</v>
      </c>
      <c r="F24" s="9" t="s">
        <v>141</v>
      </c>
      <c r="G24" s="5">
        <v>3588</v>
      </c>
      <c r="H24" s="6">
        <f t="shared" ref="H24:H26" si="7">C24*E24*G24</f>
        <v>7176</v>
      </c>
      <c r="I24" s="86"/>
    </row>
    <row r="25" spans="1:9" s="20" customFormat="1" x14ac:dyDescent="0.15">
      <c r="A25" s="9" t="s">
        <v>139</v>
      </c>
      <c r="B25" s="9" t="s">
        <v>143</v>
      </c>
      <c r="C25" s="9">
        <v>1</v>
      </c>
      <c r="D25" s="9" t="s">
        <v>140</v>
      </c>
      <c r="E25" s="9">
        <v>2</v>
      </c>
      <c r="F25" s="9" t="s">
        <v>141</v>
      </c>
      <c r="G25" s="5">
        <v>2588</v>
      </c>
      <c r="H25" s="6">
        <f t="shared" si="7"/>
        <v>5176</v>
      </c>
      <c r="I25" s="86"/>
    </row>
    <row r="26" spans="1:9" s="20" customFormat="1" x14ac:dyDescent="0.15">
      <c r="A26" s="9" t="s">
        <v>139</v>
      </c>
      <c r="B26" s="9" t="s">
        <v>144</v>
      </c>
      <c r="C26" s="9">
        <v>1</v>
      </c>
      <c r="D26" s="9" t="s">
        <v>140</v>
      </c>
      <c r="E26" s="9">
        <v>2</v>
      </c>
      <c r="F26" s="9" t="s">
        <v>141</v>
      </c>
      <c r="G26" s="5">
        <v>1888</v>
      </c>
      <c r="H26" s="6">
        <f t="shared" si="7"/>
        <v>3776</v>
      </c>
      <c r="I26" s="86"/>
    </row>
    <row r="27" spans="1:9" s="20" customFormat="1" x14ac:dyDescent="0.15">
      <c r="A27" s="9" t="s">
        <v>450</v>
      </c>
      <c r="B27" s="9" t="s">
        <v>451</v>
      </c>
      <c r="C27" s="9">
        <v>4</v>
      </c>
      <c r="D27" s="9" t="s">
        <v>140</v>
      </c>
      <c r="E27" s="9">
        <v>1</v>
      </c>
      <c r="F27" s="9" t="s">
        <v>141</v>
      </c>
      <c r="G27" s="5">
        <v>300</v>
      </c>
      <c r="H27" s="6">
        <f t="shared" ref="H27" si="8">C27*E27*G27</f>
        <v>1200</v>
      </c>
      <c r="I27" s="86"/>
    </row>
    <row r="28" spans="1:9" s="20" customFormat="1" x14ac:dyDescent="0.15">
      <c r="A28" s="9" t="s">
        <v>131</v>
      </c>
      <c r="B28" s="9" t="s">
        <v>132</v>
      </c>
      <c r="C28" s="9">
        <v>1</v>
      </c>
      <c r="D28" s="9" t="s">
        <v>42</v>
      </c>
      <c r="E28" s="9">
        <v>2</v>
      </c>
      <c r="F28" s="9" t="s">
        <v>36</v>
      </c>
      <c r="G28" s="5">
        <v>60000</v>
      </c>
      <c r="H28" s="6">
        <f t="shared" si="6"/>
        <v>120000</v>
      </c>
      <c r="I28" s="90"/>
    </row>
    <row r="29" spans="1:9" s="20" customFormat="1" x14ac:dyDescent="0.15">
      <c r="A29" s="2" t="s">
        <v>8</v>
      </c>
      <c r="B29" s="2"/>
      <c r="C29" s="2"/>
      <c r="D29" s="2"/>
      <c r="E29" s="2"/>
      <c r="F29" s="2"/>
      <c r="G29" s="3"/>
      <c r="H29" s="3"/>
      <c r="I29" s="3">
        <f>SUM(H30:H31)</f>
        <v>41525</v>
      </c>
    </row>
    <row r="30" spans="1:9" s="20" customFormat="1" x14ac:dyDescent="0.15">
      <c r="A30" s="10" t="s">
        <v>5</v>
      </c>
      <c r="B30" s="10" t="s">
        <v>92</v>
      </c>
      <c r="C30" s="10">
        <v>1</v>
      </c>
      <c r="D30" s="10" t="s">
        <v>15</v>
      </c>
      <c r="E30" s="10">
        <v>2</v>
      </c>
      <c r="F30" s="10" t="s">
        <v>36</v>
      </c>
      <c r="G30" s="5">
        <v>16000</v>
      </c>
      <c r="H30" s="6">
        <f t="shared" ref="H30" si="9">C30*E30*G30</f>
        <v>32000</v>
      </c>
      <c r="I30" s="87" t="s">
        <v>102</v>
      </c>
    </row>
    <row r="31" spans="1:9" s="20" customFormat="1" x14ac:dyDescent="0.15">
      <c r="A31" s="8" t="s">
        <v>37</v>
      </c>
      <c r="B31" s="8" t="s">
        <v>38</v>
      </c>
      <c r="C31" s="8">
        <v>1</v>
      </c>
      <c r="D31" s="10" t="s">
        <v>15</v>
      </c>
      <c r="E31" s="10">
        <v>1</v>
      </c>
      <c r="F31" s="10" t="s">
        <v>39</v>
      </c>
      <c r="G31" s="5">
        <v>9525</v>
      </c>
      <c r="H31" s="6">
        <f t="shared" si="3"/>
        <v>9525</v>
      </c>
      <c r="I31" s="90"/>
    </row>
    <row r="32" spans="1:9" s="20" customFormat="1" x14ac:dyDescent="0.15">
      <c r="A32" s="2" t="s">
        <v>24</v>
      </c>
      <c r="B32" s="2"/>
      <c r="C32" s="2"/>
      <c r="D32" s="11"/>
      <c r="E32" s="11"/>
      <c r="F32" s="11"/>
      <c r="G32" s="12"/>
      <c r="H32" s="3"/>
      <c r="I32" s="3">
        <f>SUM(H33)</f>
        <v>79170</v>
      </c>
    </row>
    <row r="33" spans="1:9" s="20" customFormat="1" x14ac:dyDescent="0.15">
      <c r="A33" s="8" t="s">
        <v>4</v>
      </c>
      <c r="B33" s="8" t="s">
        <v>7</v>
      </c>
      <c r="C33" s="8">
        <v>1218</v>
      </c>
      <c r="D33" s="8" t="s">
        <v>14</v>
      </c>
      <c r="E33" s="8">
        <v>1</v>
      </c>
      <c r="F33" s="8" t="s">
        <v>40</v>
      </c>
      <c r="G33" s="5">
        <v>65</v>
      </c>
      <c r="H33" s="6">
        <f t="shared" si="3"/>
        <v>79170</v>
      </c>
      <c r="I33" s="13" t="s">
        <v>102</v>
      </c>
    </row>
    <row r="34" spans="1:9" s="17" customFormat="1" x14ac:dyDescent="0.15">
      <c r="A34" s="2" t="s">
        <v>25</v>
      </c>
      <c r="B34" s="2"/>
      <c r="C34" s="2"/>
      <c r="D34" s="11"/>
      <c r="E34" s="11"/>
      <c r="F34" s="11"/>
      <c r="G34" s="12"/>
      <c r="H34" s="3"/>
      <c r="I34" s="3">
        <f>SUM(H35:H45)</f>
        <v>154030</v>
      </c>
    </row>
    <row r="35" spans="1:9" s="20" customFormat="1" x14ac:dyDescent="0.15">
      <c r="A35" s="10" t="s">
        <v>41</v>
      </c>
      <c r="B35" s="10" t="s">
        <v>122</v>
      </c>
      <c r="C35" s="10">
        <v>4</v>
      </c>
      <c r="D35" s="10" t="s">
        <v>46</v>
      </c>
      <c r="E35" s="10">
        <v>1</v>
      </c>
      <c r="F35" s="10" t="s">
        <v>40</v>
      </c>
      <c r="G35" s="5">
        <v>7650</v>
      </c>
      <c r="H35" s="6">
        <f t="shared" ref="H35:H38" si="10">C35*E35*G35</f>
        <v>30600</v>
      </c>
      <c r="I35" s="86"/>
    </row>
    <row r="36" spans="1:9" s="20" customFormat="1" x14ac:dyDescent="0.15">
      <c r="A36" s="10" t="s">
        <v>41</v>
      </c>
      <c r="B36" s="10" t="s">
        <v>123</v>
      </c>
      <c r="C36" s="10">
        <v>1</v>
      </c>
      <c r="D36" s="10" t="s">
        <v>46</v>
      </c>
      <c r="E36" s="10">
        <v>1</v>
      </c>
      <c r="F36" s="10" t="s">
        <v>40</v>
      </c>
      <c r="G36" s="5">
        <v>8650</v>
      </c>
      <c r="H36" s="6">
        <f t="shared" si="10"/>
        <v>8650</v>
      </c>
      <c r="I36" s="86"/>
    </row>
    <row r="37" spans="1:9" s="20" customFormat="1" x14ac:dyDescent="0.15">
      <c r="A37" s="10" t="s">
        <v>41</v>
      </c>
      <c r="B37" s="81" t="s">
        <v>220</v>
      </c>
      <c r="C37" s="10">
        <v>1</v>
      </c>
      <c r="D37" s="10" t="s">
        <v>43</v>
      </c>
      <c r="E37" s="10">
        <v>1</v>
      </c>
      <c r="F37" s="10" t="s">
        <v>40</v>
      </c>
      <c r="G37" s="5">
        <v>5420</v>
      </c>
      <c r="H37" s="6">
        <f t="shared" ref="H37" si="11">C37*E37*G37</f>
        <v>5420</v>
      </c>
      <c r="I37" s="86"/>
    </row>
    <row r="38" spans="1:9" s="20" customFormat="1" x14ac:dyDescent="0.15">
      <c r="A38" s="10" t="s">
        <v>68</v>
      </c>
      <c r="B38" s="10" t="s">
        <v>104</v>
      </c>
      <c r="C38" s="10">
        <v>1</v>
      </c>
      <c r="D38" s="10" t="s">
        <v>46</v>
      </c>
      <c r="E38" s="10">
        <v>4</v>
      </c>
      <c r="F38" s="10" t="s">
        <v>36</v>
      </c>
      <c r="G38" s="5">
        <v>1600</v>
      </c>
      <c r="H38" s="6">
        <f t="shared" si="10"/>
        <v>6400</v>
      </c>
      <c r="I38" s="86"/>
    </row>
    <row r="39" spans="1:9" s="20" customFormat="1" x14ac:dyDescent="0.15">
      <c r="A39" s="10" t="s">
        <v>17</v>
      </c>
      <c r="B39" s="10" t="s">
        <v>76</v>
      </c>
      <c r="C39" s="10">
        <v>17</v>
      </c>
      <c r="D39" s="10" t="s">
        <v>14</v>
      </c>
      <c r="E39" s="10">
        <v>3</v>
      </c>
      <c r="F39" s="10" t="s">
        <v>36</v>
      </c>
      <c r="G39" s="5">
        <v>0</v>
      </c>
      <c r="H39" s="6">
        <f t="shared" si="3"/>
        <v>0</v>
      </c>
      <c r="I39" s="86"/>
    </row>
    <row r="40" spans="1:9" s="20" customFormat="1" x14ac:dyDescent="0.15">
      <c r="A40" s="10" t="s">
        <v>17</v>
      </c>
      <c r="B40" s="10" t="s">
        <v>77</v>
      </c>
      <c r="C40" s="10">
        <v>17</v>
      </c>
      <c r="D40" s="10" t="s">
        <v>14</v>
      </c>
      <c r="E40" s="10">
        <v>3</v>
      </c>
      <c r="F40" s="10" t="s">
        <v>36</v>
      </c>
      <c r="G40" s="5">
        <v>600</v>
      </c>
      <c r="H40" s="6">
        <f t="shared" si="3"/>
        <v>30600</v>
      </c>
      <c r="I40" s="86"/>
    </row>
    <row r="41" spans="1:9" s="22" customFormat="1" x14ac:dyDescent="0.15">
      <c r="A41" s="10" t="s">
        <v>18</v>
      </c>
      <c r="B41" s="10" t="s">
        <v>90</v>
      </c>
      <c r="C41" s="10">
        <v>47</v>
      </c>
      <c r="D41" s="10" t="s">
        <v>14</v>
      </c>
      <c r="E41" s="10">
        <v>1</v>
      </c>
      <c r="F41" s="10" t="s">
        <v>36</v>
      </c>
      <c r="G41" s="5">
        <v>420</v>
      </c>
      <c r="H41" s="6">
        <f t="shared" si="3"/>
        <v>19740</v>
      </c>
      <c r="I41" s="86"/>
    </row>
    <row r="42" spans="1:9" s="22" customFormat="1" x14ac:dyDescent="0.15">
      <c r="A42" s="10" t="s">
        <v>18</v>
      </c>
      <c r="B42" s="10" t="s">
        <v>90</v>
      </c>
      <c r="C42" s="10">
        <v>56</v>
      </c>
      <c r="D42" s="10" t="s">
        <v>14</v>
      </c>
      <c r="E42" s="10">
        <v>1</v>
      </c>
      <c r="F42" s="10" t="s">
        <v>36</v>
      </c>
      <c r="G42" s="5">
        <v>420</v>
      </c>
      <c r="H42" s="6">
        <f t="shared" ref="H42:H43" si="12">C42*E42*G42</f>
        <v>23520</v>
      </c>
      <c r="I42" s="86"/>
    </row>
    <row r="43" spans="1:9" s="22" customFormat="1" x14ac:dyDescent="0.15">
      <c r="A43" s="10" t="s">
        <v>18</v>
      </c>
      <c r="B43" s="10" t="s">
        <v>90</v>
      </c>
      <c r="C43" s="10">
        <v>35</v>
      </c>
      <c r="D43" s="10" t="s">
        <v>14</v>
      </c>
      <c r="E43" s="10">
        <v>1</v>
      </c>
      <c r="F43" s="10" t="s">
        <v>36</v>
      </c>
      <c r="G43" s="5">
        <v>420</v>
      </c>
      <c r="H43" s="6">
        <f t="shared" si="12"/>
        <v>14700</v>
      </c>
      <c r="I43" s="86"/>
    </row>
    <row r="44" spans="1:9" s="20" customFormat="1" x14ac:dyDescent="0.15">
      <c r="A44" s="10" t="s">
        <v>78</v>
      </c>
      <c r="B44" s="10" t="s">
        <v>76</v>
      </c>
      <c r="C44" s="10">
        <v>6</v>
      </c>
      <c r="D44" s="10" t="s">
        <v>14</v>
      </c>
      <c r="E44" s="10">
        <v>4</v>
      </c>
      <c r="F44" s="10" t="s">
        <v>36</v>
      </c>
      <c r="G44" s="5">
        <v>0</v>
      </c>
      <c r="H44" s="6">
        <f t="shared" si="3"/>
        <v>0</v>
      </c>
      <c r="I44" s="86"/>
    </row>
    <row r="45" spans="1:9" s="22" customFormat="1" x14ac:dyDescent="0.15">
      <c r="A45" s="10" t="s">
        <v>78</v>
      </c>
      <c r="B45" s="10" t="s">
        <v>77</v>
      </c>
      <c r="C45" s="10">
        <v>6</v>
      </c>
      <c r="D45" s="10" t="s">
        <v>14</v>
      </c>
      <c r="E45" s="10">
        <v>4</v>
      </c>
      <c r="F45" s="10" t="s">
        <v>36</v>
      </c>
      <c r="G45" s="5">
        <v>600</v>
      </c>
      <c r="H45" s="6">
        <f t="shared" si="3"/>
        <v>14400</v>
      </c>
      <c r="I45" s="86"/>
    </row>
    <row r="46" spans="1:9" s="17" customFormat="1" x14ac:dyDescent="0.15">
      <c r="A46" s="2" t="s">
        <v>81</v>
      </c>
      <c r="B46" s="2" t="s">
        <v>22</v>
      </c>
      <c r="C46" s="11"/>
      <c r="D46" s="11"/>
      <c r="E46" s="11"/>
      <c r="F46" s="11"/>
      <c r="G46" s="12"/>
      <c r="H46" s="12"/>
      <c r="I46" s="3">
        <f>SUM(H47:H59)</f>
        <v>652233.5</v>
      </c>
    </row>
    <row r="47" spans="1:9" s="20" customFormat="1" x14ac:dyDescent="0.15">
      <c r="A47" s="7" t="s">
        <v>84</v>
      </c>
      <c r="B47" s="10" t="s">
        <v>114</v>
      </c>
      <c r="C47" s="10">
        <v>56</v>
      </c>
      <c r="D47" s="9" t="s">
        <v>28</v>
      </c>
      <c r="E47" s="9">
        <v>1</v>
      </c>
      <c r="F47" s="9" t="s">
        <v>36</v>
      </c>
      <c r="G47" s="5">
        <v>500</v>
      </c>
      <c r="H47" s="6">
        <f t="shared" ref="H47:H59" si="13">C47*E47*G47</f>
        <v>28000</v>
      </c>
      <c r="I47" s="87" t="s">
        <v>453</v>
      </c>
    </row>
    <row r="48" spans="1:9" s="20" customFormat="1" x14ac:dyDescent="0.15">
      <c r="A48" s="7" t="s">
        <v>93</v>
      </c>
      <c r="B48" s="10" t="s">
        <v>94</v>
      </c>
      <c r="C48" s="10">
        <v>1230</v>
      </c>
      <c r="D48" s="9" t="s">
        <v>28</v>
      </c>
      <c r="E48" s="9">
        <v>1</v>
      </c>
      <c r="F48" s="9" t="s">
        <v>35</v>
      </c>
      <c r="G48" s="5">
        <v>30</v>
      </c>
      <c r="H48" s="6">
        <f t="shared" si="13"/>
        <v>36900</v>
      </c>
      <c r="I48" s="86"/>
    </row>
    <row r="49" spans="1:11" s="29" customFormat="1" x14ac:dyDescent="0.15">
      <c r="A49" s="7" t="s">
        <v>30</v>
      </c>
      <c r="B49" s="81" t="s">
        <v>343</v>
      </c>
      <c r="C49" s="10">
        <v>1</v>
      </c>
      <c r="D49" s="9" t="s">
        <v>45</v>
      </c>
      <c r="E49" s="9">
        <v>1</v>
      </c>
      <c r="F49" s="9" t="s">
        <v>40</v>
      </c>
      <c r="G49" s="5">
        <v>73667.600000000006</v>
      </c>
      <c r="H49" s="6">
        <f t="shared" si="13"/>
        <v>73667.600000000006</v>
      </c>
      <c r="I49" s="86"/>
    </row>
    <row r="50" spans="1:11" s="29" customFormat="1" x14ac:dyDescent="0.15">
      <c r="A50" s="7" t="s">
        <v>219</v>
      </c>
      <c r="B50" s="10" t="s">
        <v>345</v>
      </c>
      <c r="C50" s="10">
        <v>150</v>
      </c>
      <c r="D50" s="9" t="s">
        <v>28</v>
      </c>
      <c r="E50" s="9">
        <v>1</v>
      </c>
      <c r="F50" s="9" t="s">
        <v>35</v>
      </c>
      <c r="G50" s="5">
        <v>50</v>
      </c>
      <c r="H50" s="6">
        <f t="shared" si="13"/>
        <v>7500</v>
      </c>
      <c r="I50" s="86"/>
    </row>
    <row r="51" spans="1:11" s="29" customFormat="1" x14ac:dyDescent="0.15">
      <c r="A51" s="7" t="s">
        <v>31</v>
      </c>
      <c r="B51" s="81" t="s">
        <v>342</v>
      </c>
      <c r="C51" s="10">
        <v>1</v>
      </c>
      <c r="D51" s="9" t="s">
        <v>45</v>
      </c>
      <c r="E51" s="9">
        <v>1</v>
      </c>
      <c r="F51" s="9" t="s">
        <v>40</v>
      </c>
      <c r="G51" s="5">
        <v>26873.4</v>
      </c>
      <c r="H51" s="6">
        <f t="shared" si="13"/>
        <v>26873.4</v>
      </c>
      <c r="I51" s="86"/>
    </row>
    <row r="52" spans="1:11" s="29" customFormat="1" x14ac:dyDescent="0.15">
      <c r="A52" s="7" t="s">
        <v>32</v>
      </c>
      <c r="B52" s="81" t="s">
        <v>343</v>
      </c>
      <c r="C52" s="10">
        <v>1</v>
      </c>
      <c r="D52" s="9" t="s">
        <v>45</v>
      </c>
      <c r="E52" s="9">
        <v>1</v>
      </c>
      <c r="F52" s="9" t="s">
        <v>40</v>
      </c>
      <c r="G52" s="5">
        <v>74269.399999999994</v>
      </c>
      <c r="H52" s="6">
        <f t="shared" si="13"/>
        <v>74269.399999999994</v>
      </c>
      <c r="I52" s="86"/>
    </row>
    <row r="53" spans="1:11" s="29" customFormat="1" x14ac:dyDescent="0.15">
      <c r="A53" s="7" t="s">
        <v>33</v>
      </c>
      <c r="B53" s="10" t="s">
        <v>95</v>
      </c>
      <c r="C53" s="10">
        <v>656</v>
      </c>
      <c r="D53" s="9" t="s">
        <v>28</v>
      </c>
      <c r="E53" s="9">
        <v>1</v>
      </c>
      <c r="F53" s="9" t="s">
        <v>35</v>
      </c>
      <c r="G53" s="5">
        <v>318</v>
      </c>
      <c r="H53" s="6">
        <f t="shared" si="13"/>
        <v>208608</v>
      </c>
      <c r="I53" s="86"/>
    </row>
    <row r="54" spans="1:11" s="29" customFormat="1" x14ac:dyDescent="0.15">
      <c r="A54" s="7" t="s">
        <v>33</v>
      </c>
      <c r="B54" s="10" t="s">
        <v>344</v>
      </c>
      <c r="C54" s="10">
        <v>600</v>
      </c>
      <c r="D54" s="9" t="s">
        <v>28</v>
      </c>
      <c r="E54" s="9">
        <v>1</v>
      </c>
      <c r="F54" s="9" t="s">
        <v>35</v>
      </c>
      <c r="G54" s="5">
        <v>155</v>
      </c>
      <c r="H54" s="6">
        <f t="shared" si="13"/>
        <v>93000</v>
      </c>
      <c r="I54" s="86"/>
    </row>
    <row r="55" spans="1:11" s="29" customFormat="1" x14ac:dyDescent="0.15">
      <c r="A55" s="7" t="s">
        <v>341</v>
      </c>
      <c r="B55" s="81" t="s">
        <v>342</v>
      </c>
      <c r="C55" s="10">
        <v>1</v>
      </c>
      <c r="D55" s="9" t="s">
        <v>45</v>
      </c>
      <c r="E55" s="9">
        <v>1</v>
      </c>
      <c r="F55" s="9" t="s">
        <v>40</v>
      </c>
      <c r="G55" s="5">
        <v>74018.899999999994</v>
      </c>
      <c r="H55" s="6">
        <f t="shared" si="13"/>
        <v>74018.899999999994</v>
      </c>
      <c r="I55" s="86"/>
    </row>
    <row r="56" spans="1:11" s="20" customFormat="1" x14ac:dyDescent="0.15">
      <c r="A56" s="7" t="s">
        <v>34</v>
      </c>
      <c r="B56" s="10" t="s">
        <v>345</v>
      </c>
      <c r="C56" s="10">
        <v>150</v>
      </c>
      <c r="D56" s="9" t="s">
        <v>28</v>
      </c>
      <c r="E56" s="9">
        <v>1</v>
      </c>
      <c r="F56" s="9" t="s">
        <v>35</v>
      </c>
      <c r="G56" s="5">
        <v>50</v>
      </c>
      <c r="H56" s="6">
        <f t="shared" ref="H56" si="14">C56*E56*G56</f>
        <v>7500</v>
      </c>
      <c r="I56" s="86"/>
      <c r="J56" s="22"/>
      <c r="K56" s="22"/>
    </row>
    <row r="57" spans="1:11" s="20" customFormat="1" x14ac:dyDescent="0.15">
      <c r="A57" s="7" t="s">
        <v>216</v>
      </c>
      <c r="B57" s="10" t="s">
        <v>236</v>
      </c>
      <c r="C57" s="10">
        <v>20</v>
      </c>
      <c r="D57" s="9" t="s">
        <v>85</v>
      </c>
      <c r="E57" s="9">
        <v>1</v>
      </c>
      <c r="F57" s="9" t="s">
        <v>40</v>
      </c>
      <c r="G57" s="5">
        <v>308</v>
      </c>
      <c r="H57" s="6">
        <f t="shared" si="13"/>
        <v>6160</v>
      </c>
      <c r="I57" s="86"/>
      <c r="J57" s="22"/>
      <c r="K57" s="22"/>
    </row>
    <row r="58" spans="1:11" s="20" customFormat="1" x14ac:dyDescent="0.15">
      <c r="A58" s="7" t="s">
        <v>353</v>
      </c>
      <c r="B58" s="8"/>
      <c r="C58" s="8">
        <v>2500</v>
      </c>
      <c r="D58" s="9" t="s">
        <v>85</v>
      </c>
      <c r="E58" s="9">
        <v>2</v>
      </c>
      <c r="F58" s="9" t="s">
        <v>36</v>
      </c>
      <c r="G58" s="5">
        <v>2.5</v>
      </c>
      <c r="H58" s="6">
        <f t="shared" si="13"/>
        <v>12500</v>
      </c>
      <c r="I58" s="86"/>
      <c r="J58" s="22"/>
      <c r="K58" s="22"/>
    </row>
    <row r="59" spans="1:11" s="20" customFormat="1" x14ac:dyDescent="0.15">
      <c r="A59" s="10" t="s">
        <v>212</v>
      </c>
      <c r="B59" s="10" t="s">
        <v>449</v>
      </c>
      <c r="C59" s="10">
        <v>1</v>
      </c>
      <c r="D59" s="10" t="s">
        <v>43</v>
      </c>
      <c r="E59" s="10">
        <v>1</v>
      </c>
      <c r="F59" s="10" t="s">
        <v>40</v>
      </c>
      <c r="G59" s="5">
        <v>3236.2</v>
      </c>
      <c r="H59" s="6">
        <f t="shared" si="13"/>
        <v>3236.2</v>
      </c>
      <c r="I59" s="86"/>
      <c r="J59" s="22"/>
      <c r="K59" s="22"/>
    </row>
    <row r="60" spans="1:11" s="17" customFormat="1" x14ac:dyDescent="0.15">
      <c r="A60" s="2" t="s">
        <v>26</v>
      </c>
      <c r="B60" s="2" t="s">
        <v>10</v>
      </c>
      <c r="C60" s="11"/>
      <c r="D60" s="11"/>
      <c r="E60" s="11"/>
      <c r="F60" s="11"/>
      <c r="G60" s="12"/>
      <c r="H60" s="12"/>
      <c r="I60" s="3">
        <f>SUM(H61:H164)</f>
        <v>1097280</v>
      </c>
    </row>
    <row r="61" spans="1:11" s="20" customFormat="1" x14ac:dyDescent="0.15">
      <c r="A61" s="9" t="s">
        <v>19</v>
      </c>
      <c r="B61" s="9" t="s">
        <v>47</v>
      </c>
      <c r="C61" s="9">
        <v>52</v>
      </c>
      <c r="D61" s="9" t="s">
        <v>88</v>
      </c>
      <c r="E61" s="9">
        <v>1</v>
      </c>
      <c r="F61" s="9" t="s">
        <v>40</v>
      </c>
      <c r="G61" s="5">
        <v>500</v>
      </c>
      <c r="H61" s="6">
        <f t="shared" si="3"/>
        <v>26000</v>
      </c>
      <c r="I61" s="88" t="s">
        <v>454</v>
      </c>
    </row>
    <row r="62" spans="1:11" s="20" customFormat="1" x14ac:dyDescent="0.15">
      <c r="A62" s="9" t="s">
        <v>19</v>
      </c>
      <c r="B62" s="9" t="s">
        <v>48</v>
      </c>
      <c r="C62" s="9">
        <v>2</v>
      </c>
      <c r="D62" s="9" t="s">
        <v>70</v>
      </c>
      <c r="E62" s="9">
        <v>1</v>
      </c>
      <c r="F62" s="9" t="s">
        <v>40</v>
      </c>
      <c r="G62" s="5">
        <v>500</v>
      </c>
      <c r="H62" s="6">
        <f t="shared" si="3"/>
        <v>1000</v>
      </c>
      <c r="I62" s="89"/>
    </row>
    <row r="63" spans="1:11" s="20" customFormat="1" x14ac:dyDescent="0.15">
      <c r="A63" s="9" t="s">
        <v>19</v>
      </c>
      <c r="B63" s="9" t="s">
        <v>49</v>
      </c>
      <c r="C63" s="9">
        <v>4</v>
      </c>
      <c r="D63" s="9" t="s">
        <v>70</v>
      </c>
      <c r="E63" s="9">
        <v>1</v>
      </c>
      <c r="F63" s="9" t="s">
        <v>40</v>
      </c>
      <c r="G63" s="5">
        <v>200</v>
      </c>
      <c r="H63" s="6">
        <f t="shared" si="3"/>
        <v>800</v>
      </c>
      <c r="I63" s="89"/>
    </row>
    <row r="64" spans="1:11" s="20" customFormat="1" x14ac:dyDescent="0.15">
      <c r="A64" s="9" t="s">
        <v>19</v>
      </c>
      <c r="B64" s="9" t="s">
        <v>80</v>
      </c>
      <c r="C64" s="9">
        <v>1</v>
      </c>
      <c r="D64" s="9" t="s">
        <v>70</v>
      </c>
      <c r="E64" s="9">
        <v>1</v>
      </c>
      <c r="F64" s="9" t="s">
        <v>40</v>
      </c>
      <c r="G64" s="5">
        <v>8000</v>
      </c>
      <c r="H64" s="6">
        <f t="shared" si="3"/>
        <v>8000</v>
      </c>
      <c r="I64" s="89"/>
    </row>
    <row r="65" spans="1:9" s="20" customFormat="1" x14ac:dyDescent="0.15">
      <c r="A65" s="9" t="s">
        <v>19</v>
      </c>
      <c r="B65" s="14" t="s">
        <v>410</v>
      </c>
      <c r="C65" s="9">
        <v>1</v>
      </c>
      <c r="D65" s="9" t="s">
        <v>45</v>
      </c>
      <c r="E65" s="9">
        <v>1</v>
      </c>
      <c r="F65" s="9" t="s">
        <v>40</v>
      </c>
      <c r="G65" s="5">
        <v>8000</v>
      </c>
      <c r="H65" s="6">
        <f t="shared" si="3"/>
        <v>8000</v>
      </c>
      <c r="I65" s="89"/>
    </row>
    <row r="66" spans="1:9" s="20" customFormat="1" x14ac:dyDescent="0.15">
      <c r="A66" s="9" t="s">
        <v>19</v>
      </c>
      <c r="B66" s="14" t="s">
        <v>411</v>
      </c>
      <c r="C66" s="9">
        <v>2</v>
      </c>
      <c r="D66" s="9" t="s">
        <v>45</v>
      </c>
      <c r="E66" s="9">
        <v>1</v>
      </c>
      <c r="F66" s="9" t="s">
        <v>40</v>
      </c>
      <c r="G66" s="5">
        <v>3500</v>
      </c>
      <c r="H66" s="6">
        <f t="shared" ref="H66" si="15">C66*E66*G66</f>
        <v>7000</v>
      </c>
      <c r="I66" s="89"/>
    </row>
    <row r="67" spans="1:9" s="20" customFormat="1" x14ac:dyDescent="0.15">
      <c r="A67" s="9" t="s">
        <v>19</v>
      </c>
      <c r="B67" s="9" t="s">
        <v>50</v>
      </c>
      <c r="C67" s="9">
        <v>4</v>
      </c>
      <c r="D67" s="9" t="s">
        <v>70</v>
      </c>
      <c r="E67" s="9">
        <v>1</v>
      </c>
      <c r="F67" s="9" t="s">
        <v>40</v>
      </c>
      <c r="G67" s="5">
        <v>400</v>
      </c>
      <c r="H67" s="6">
        <f t="shared" si="3"/>
        <v>1600</v>
      </c>
      <c r="I67" s="89"/>
    </row>
    <row r="68" spans="1:9" s="20" customFormat="1" x14ac:dyDescent="0.15">
      <c r="A68" s="9" t="s">
        <v>19</v>
      </c>
      <c r="B68" s="9" t="s">
        <v>166</v>
      </c>
      <c r="C68" s="9">
        <v>20</v>
      </c>
      <c r="D68" s="9" t="s">
        <v>70</v>
      </c>
      <c r="E68" s="9">
        <v>1</v>
      </c>
      <c r="F68" s="9" t="s">
        <v>40</v>
      </c>
      <c r="G68" s="5">
        <v>1200</v>
      </c>
      <c r="H68" s="6">
        <f t="shared" ref="H68:H112" si="16">C68*E68*G68</f>
        <v>24000</v>
      </c>
      <c r="I68" s="89"/>
    </row>
    <row r="69" spans="1:9" s="20" customFormat="1" x14ac:dyDescent="0.15">
      <c r="A69" s="9" t="s">
        <v>19</v>
      </c>
      <c r="B69" s="9" t="s">
        <v>167</v>
      </c>
      <c r="C69" s="9">
        <v>8</v>
      </c>
      <c r="D69" s="9" t="s">
        <v>70</v>
      </c>
      <c r="E69" s="9">
        <v>1</v>
      </c>
      <c r="F69" s="9" t="s">
        <v>40</v>
      </c>
      <c r="G69" s="5">
        <v>1200</v>
      </c>
      <c r="H69" s="6">
        <f t="shared" si="16"/>
        <v>9600</v>
      </c>
      <c r="I69" s="89"/>
    </row>
    <row r="70" spans="1:9" s="20" customFormat="1" x14ac:dyDescent="0.15">
      <c r="A70" s="9" t="s">
        <v>19</v>
      </c>
      <c r="B70" s="9" t="s">
        <v>168</v>
      </c>
      <c r="C70" s="9">
        <v>1</v>
      </c>
      <c r="D70" s="9" t="s">
        <v>70</v>
      </c>
      <c r="E70" s="9">
        <v>1</v>
      </c>
      <c r="F70" s="9" t="s">
        <v>40</v>
      </c>
      <c r="G70" s="5">
        <v>8000</v>
      </c>
      <c r="H70" s="6">
        <f t="shared" si="16"/>
        <v>8000</v>
      </c>
      <c r="I70" s="89"/>
    </row>
    <row r="71" spans="1:9" s="20" customFormat="1" x14ac:dyDescent="0.15">
      <c r="A71" s="9" t="s">
        <v>19</v>
      </c>
      <c r="B71" s="9" t="s">
        <v>169</v>
      </c>
      <c r="C71" s="9">
        <v>1</v>
      </c>
      <c r="D71" s="9" t="s">
        <v>70</v>
      </c>
      <c r="E71" s="9">
        <v>1</v>
      </c>
      <c r="F71" s="9" t="s">
        <v>40</v>
      </c>
      <c r="G71" s="5">
        <v>2000</v>
      </c>
      <c r="H71" s="6">
        <f t="shared" si="16"/>
        <v>2000</v>
      </c>
      <c r="I71" s="89"/>
    </row>
    <row r="72" spans="1:9" s="20" customFormat="1" x14ac:dyDescent="0.15">
      <c r="A72" s="9" t="s">
        <v>19</v>
      </c>
      <c r="B72" s="9" t="s">
        <v>170</v>
      </c>
      <c r="C72" s="9">
        <v>1</v>
      </c>
      <c r="D72" s="9" t="s">
        <v>70</v>
      </c>
      <c r="E72" s="9">
        <v>1</v>
      </c>
      <c r="F72" s="9" t="s">
        <v>40</v>
      </c>
      <c r="G72" s="5">
        <v>2000</v>
      </c>
      <c r="H72" s="6">
        <f t="shared" si="16"/>
        <v>2000</v>
      </c>
      <c r="I72" s="89"/>
    </row>
    <row r="73" spans="1:9" s="20" customFormat="1" x14ac:dyDescent="0.15">
      <c r="A73" s="9" t="s">
        <v>19</v>
      </c>
      <c r="B73" s="9" t="s">
        <v>171</v>
      </c>
      <c r="C73" s="9">
        <v>1</v>
      </c>
      <c r="D73" s="9" t="s">
        <v>70</v>
      </c>
      <c r="E73" s="9">
        <v>1</v>
      </c>
      <c r="F73" s="9" t="s">
        <v>40</v>
      </c>
      <c r="G73" s="5">
        <v>6000</v>
      </c>
      <c r="H73" s="6">
        <f t="shared" si="16"/>
        <v>6000</v>
      </c>
      <c r="I73" s="89"/>
    </row>
    <row r="74" spans="1:9" s="20" customFormat="1" x14ac:dyDescent="0.15">
      <c r="A74" s="9" t="s">
        <v>19</v>
      </c>
      <c r="B74" s="9" t="s">
        <v>172</v>
      </c>
      <c r="C74" s="9">
        <v>1</v>
      </c>
      <c r="D74" s="9" t="s">
        <v>70</v>
      </c>
      <c r="E74" s="9">
        <v>1</v>
      </c>
      <c r="F74" s="9" t="s">
        <v>40</v>
      </c>
      <c r="G74" s="5">
        <v>2000</v>
      </c>
      <c r="H74" s="6">
        <f t="shared" si="16"/>
        <v>2000</v>
      </c>
      <c r="I74" s="89"/>
    </row>
    <row r="75" spans="1:9" s="20" customFormat="1" x14ac:dyDescent="0.15">
      <c r="A75" s="9" t="s">
        <v>19</v>
      </c>
      <c r="B75" s="9" t="s">
        <v>173</v>
      </c>
      <c r="C75" s="9">
        <v>1</v>
      </c>
      <c r="D75" s="9" t="s">
        <v>70</v>
      </c>
      <c r="E75" s="9">
        <v>1</v>
      </c>
      <c r="F75" s="9" t="s">
        <v>40</v>
      </c>
      <c r="G75" s="5">
        <v>2000</v>
      </c>
      <c r="H75" s="6">
        <f t="shared" si="16"/>
        <v>2000</v>
      </c>
      <c r="I75" s="89"/>
    </row>
    <row r="76" spans="1:9" s="20" customFormat="1" x14ac:dyDescent="0.15">
      <c r="A76" s="9" t="s">
        <v>19</v>
      </c>
      <c r="B76" s="9" t="s">
        <v>174</v>
      </c>
      <c r="C76" s="9">
        <v>12</v>
      </c>
      <c r="D76" s="9" t="s">
        <v>70</v>
      </c>
      <c r="E76" s="9">
        <v>1</v>
      </c>
      <c r="F76" s="9" t="s">
        <v>40</v>
      </c>
      <c r="G76" s="5">
        <v>1000</v>
      </c>
      <c r="H76" s="6">
        <f t="shared" si="16"/>
        <v>12000</v>
      </c>
      <c r="I76" s="89"/>
    </row>
    <row r="77" spans="1:9" s="20" customFormat="1" x14ac:dyDescent="0.15">
      <c r="A77" s="9" t="s">
        <v>19</v>
      </c>
      <c r="B77" s="9" t="s">
        <v>175</v>
      </c>
      <c r="C77" s="9">
        <v>4</v>
      </c>
      <c r="D77" s="9" t="s">
        <v>70</v>
      </c>
      <c r="E77" s="9">
        <v>1</v>
      </c>
      <c r="F77" s="9" t="s">
        <v>40</v>
      </c>
      <c r="G77" s="5">
        <v>500</v>
      </c>
      <c r="H77" s="6">
        <f t="shared" si="16"/>
        <v>2000</v>
      </c>
      <c r="I77" s="89"/>
    </row>
    <row r="78" spans="1:9" s="20" customFormat="1" x14ac:dyDescent="0.15">
      <c r="A78" s="9" t="s">
        <v>19</v>
      </c>
      <c r="B78" s="9" t="s">
        <v>176</v>
      </c>
      <c r="C78" s="9">
        <v>6</v>
      </c>
      <c r="D78" s="9" t="s">
        <v>70</v>
      </c>
      <c r="E78" s="9">
        <v>1</v>
      </c>
      <c r="F78" s="9" t="s">
        <v>40</v>
      </c>
      <c r="G78" s="5">
        <v>400</v>
      </c>
      <c r="H78" s="6">
        <f t="shared" si="16"/>
        <v>2400</v>
      </c>
      <c r="I78" s="89"/>
    </row>
    <row r="79" spans="1:9" s="20" customFormat="1" x14ac:dyDescent="0.15">
      <c r="A79" s="9" t="s">
        <v>19</v>
      </c>
      <c r="B79" s="9" t="s">
        <v>177</v>
      </c>
      <c r="C79" s="9">
        <v>4</v>
      </c>
      <c r="D79" s="9" t="s">
        <v>70</v>
      </c>
      <c r="E79" s="9">
        <v>1</v>
      </c>
      <c r="F79" s="9" t="s">
        <v>40</v>
      </c>
      <c r="G79" s="5">
        <v>400</v>
      </c>
      <c r="H79" s="6">
        <f t="shared" si="16"/>
        <v>1600</v>
      </c>
      <c r="I79" s="89"/>
    </row>
    <row r="80" spans="1:9" s="20" customFormat="1" x14ac:dyDescent="0.15">
      <c r="A80" s="9" t="s">
        <v>19</v>
      </c>
      <c r="B80" s="9" t="s">
        <v>178</v>
      </c>
      <c r="C80" s="9">
        <v>2</v>
      </c>
      <c r="D80" s="9" t="s">
        <v>70</v>
      </c>
      <c r="E80" s="9">
        <v>1</v>
      </c>
      <c r="F80" s="9" t="s">
        <v>40</v>
      </c>
      <c r="G80" s="5">
        <v>700</v>
      </c>
      <c r="H80" s="6">
        <f t="shared" si="16"/>
        <v>1400</v>
      </c>
      <c r="I80" s="89"/>
    </row>
    <row r="81" spans="1:9" s="20" customFormat="1" x14ac:dyDescent="0.15">
      <c r="A81" s="9" t="s">
        <v>19</v>
      </c>
      <c r="B81" s="9" t="s">
        <v>179</v>
      </c>
      <c r="C81" s="9">
        <v>6</v>
      </c>
      <c r="D81" s="9" t="s">
        <v>70</v>
      </c>
      <c r="E81" s="9">
        <v>1</v>
      </c>
      <c r="F81" s="9" t="s">
        <v>40</v>
      </c>
      <c r="G81" s="5">
        <v>300</v>
      </c>
      <c r="H81" s="6">
        <f t="shared" si="16"/>
        <v>1800</v>
      </c>
      <c r="I81" s="89"/>
    </row>
    <row r="82" spans="1:9" s="20" customFormat="1" x14ac:dyDescent="0.15">
      <c r="A82" s="9" t="s">
        <v>19</v>
      </c>
      <c r="B82" s="9" t="s">
        <v>180</v>
      </c>
      <c r="C82" s="9">
        <v>1</v>
      </c>
      <c r="D82" s="9" t="s">
        <v>70</v>
      </c>
      <c r="E82" s="9">
        <v>1</v>
      </c>
      <c r="F82" s="9" t="s">
        <v>40</v>
      </c>
      <c r="G82" s="5">
        <v>500</v>
      </c>
      <c r="H82" s="6">
        <f t="shared" si="16"/>
        <v>500</v>
      </c>
      <c r="I82" s="89"/>
    </row>
    <row r="83" spans="1:9" s="20" customFormat="1" x14ac:dyDescent="0.15">
      <c r="A83" s="9" t="s">
        <v>19</v>
      </c>
      <c r="B83" s="9" t="s">
        <v>181</v>
      </c>
      <c r="C83" s="9">
        <v>1</v>
      </c>
      <c r="D83" s="9" t="s">
        <v>70</v>
      </c>
      <c r="E83" s="9">
        <v>1</v>
      </c>
      <c r="F83" s="9" t="s">
        <v>40</v>
      </c>
      <c r="G83" s="5">
        <v>500</v>
      </c>
      <c r="H83" s="6">
        <f t="shared" si="16"/>
        <v>500</v>
      </c>
      <c r="I83" s="89"/>
    </row>
    <row r="84" spans="1:9" s="20" customFormat="1" x14ac:dyDescent="0.15">
      <c r="A84" s="9" t="s">
        <v>19</v>
      </c>
      <c r="B84" s="9" t="s">
        <v>182</v>
      </c>
      <c r="C84" s="9">
        <v>1</v>
      </c>
      <c r="D84" s="9" t="s">
        <v>70</v>
      </c>
      <c r="E84" s="9">
        <v>1</v>
      </c>
      <c r="F84" s="9" t="s">
        <v>40</v>
      </c>
      <c r="G84" s="5">
        <v>500</v>
      </c>
      <c r="H84" s="6">
        <f t="shared" si="16"/>
        <v>500</v>
      </c>
      <c r="I84" s="89"/>
    </row>
    <row r="85" spans="1:9" s="20" customFormat="1" x14ac:dyDescent="0.15">
      <c r="A85" s="9" t="s">
        <v>19</v>
      </c>
      <c r="B85" s="9" t="s">
        <v>183</v>
      </c>
      <c r="C85" s="9">
        <v>3</v>
      </c>
      <c r="D85" s="9" t="s">
        <v>70</v>
      </c>
      <c r="E85" s="9">
        <v>1</v>
      </c>
      <c r="F85" s="9" t="s">
        <v>40</v>
      </c>
      <c r="G85" s="5">
        <v>500</v>
      </c>
      <c r="H85" s="6">
        <f t="shared" si="16"/>
        <v>1500</v>
      </c>
      <c r="I85" s="89"/>
    </row>
    <row r="86" spans="1:9" s="20" customFormat="1" x14ac:dyDescent="0.15">
      <c r="A86" s="9" t="s">
        <v>19</v>
      </c>
      <c r="B86" s="9" t="s">
        <v>184</v>
      </c>
      <c r="C86" s="9">
        <v>5</v>
      </c>
      <c r="D86" s="9" t="s">
        <v>70</v>
      </c>
      <c r="E86" s="9">
        <v>1</v>
      </c>
      <c r="F86" s="9" t="s">
        <v>40</v>
      </c>
      <c r="G86" s="5">
        <v>500</v>
      </c>
      <c r="H86" s="6">
        <f t="shared" si="16"/>
        <v>2500</v>
      </c>
      <c r="I86" s="89"/>
    </row>
    <row r="87" spans="1:9" s="20" customFormat="1" x14ac:dyDescent="0.15">
      <c r="A87" s="9" t="s">
        <v>19</v>
      </c>
      <c r="B87" s="9" t="s">
        <v>185</v>
      </c>
      <c r="C87" s="9">
        <v>4</v>
      </c>
      <c r="D87" s="9" t="s">
        <v>70</v>
      </c>
      <c r="E87" s="9">
        <v>1</v>
      </c>
      <c r="F87" s="9" t="s">
        <v>40</v>
      </c>
      <c r="G87" s="5">
        <v>500</v>
      </c>
      <c r="H87" s="6">
        <f t="shared" si="16"/>
        <v>2000</v>
      </c>
      <c r="I87" s="89"/>
    </row>
    <row r="88" spans="1:9" s="20" customFormat="1" x14ac:dyDescent="0.15">
      <c r="A88" s="9" t="s">
        <v>19</v>
      </c>
      <c r="B88" s="9" t="s">
        <v>186</v>
      </c>
      <c r="C88" s="9">
        <v>2</v>
      </c>
      <c r="D88" s="9" t="s">
        <v>70</v>
      </c>
      <c r="E88" s="9">
        <v>1</v>
      </c>
      <c r="F88" s="9" t="s">
        <v>40</v>
      </c>
      <c r="G88" s="5">
        <v>500</v>
      </c>
      <c r="H88" s="6">
        <f t="shared" si="16"/>
        <v>1000</v>
      </c>
      <c r="I88" s="89"/>
    </row>
    <row r="89" spans="1:9" s="20" customFormat="1" x14ac:dyDescent="0.15">
      <c r="A89" s="9" t="s">
        <v>19</v>
      </c>
      <c r="B89" s="9" t="s">
        <v>187</v>
      </c>
      <c r="C89" s="9">
        <v>2</v>
      </c>
      <c r="D89" s="9" t="s">
        <v>70</v>
      </c>
      <c r="E89" s="9">
        <v>1</v>
      </c>
      <c r="F89" s="9" t="s">
        <v>40</v>
      </c>
      <c r="G89" s="5">
        <v>500</v>
      </c>
      <c r="H89" s="6">
        <f t="shared" si="16"/>
        <v>1000</v>
      </c>
      <c r="I89" s="89"/>
    </row>
    <row r="90" spans="1:9" s="20" customFormat="1" x14ac:dyDescent="0.15">
      <c r="A90" s="9" t="s">
        <v>19</v>
      </c>
      <c r="B90" s="9" t="s">
        <v>188</v>
      </c>
      <c r="C90" s="9">
        <v>8</v>
      </c>
      <c r="D90" s="9" t="s">
        <v>70</v>
      </c>
      <c r="E90" s="9">
        <v>1</v>
      </c>
      <c r="F90" s="9" t="s">
        <v>40</v>
      </c>
      <c r="G90" s="5">
        <v>100</v>
      </c>
      <c r="H90" s="6">
        <f t="shared" si="16"/>
        <v>800</v>
      </c>
      <c r="I90" s="89"/>
    </row>
    <row r="91" spans="1:9" s="20" customFormat="1" x14ac:dyDescent="0.15">
      <c r="A91" s="9" t="s">
        <v>19</v>
      </c>
      <c r="B91" s="9" t="s">
        <v>189</v>
      </c>
      <c r="C91" s="9">
        <v>24</v>
      </c>
      <c r="D91" s="9" t="s">
        <v>70</v>
      </c>
      <c r="E91" s="9">
        <v>1</v>
      </c>
      <c r="F91" s="9" t="s">
        <v>40</v>
      </c>
      <c r="G91" s="5">
        <v>50</v>
      </c>
      <c r="H91" s="6">
        <f t="shared" si="16"/>
        <v>1200</v>
      </c>
      <c r="I91" s="89"/>
    </row>
    <row r="92" spans="1:9" s="20" customFormat="1" ht="28" x14ac:dyDescent="0.15">
      <c r="A92" s="9" t="s">
        <v>19</v>
      </c>
      <c r="B92" s="9" t="s">
        <v>190</v>
      </c>
      <c r="C92" s="9">
        <v>1</v>
      </c>
      <c r="D92" s="9" t="s">
        <v>70</v>
      </c>
      <c r="E92" s="9">
        <v>1</v>
      </c>
      <c r="F92" s="9" t="s">
        <v>40</v>
      </c>
      <c r="G92" s="5">
        <v>1500</v>
      </c>
      <c r="H92" s="6">
        <f t="shared" si="16"/>
        <v>1500</v>
      </c>
      <c r="I92" s="89"/>
    </row>
    <row r="93" spans="1:9" s="20" customFormat="1" x14ac:dyDescent="0.15">
      <c r="A93" s="9" t="s">
        <v>19</v>
      </c>
      <c r="B93" s="9" t="s">
        <v>191</v>
      </c>
      <c r="C93" s="9">
        <v>1</v>
      </c>
      <c r="D93" s="9" t="s">
        <v>70</v>
      </c>
      <c r="E93" s="9">
        <v>1</v>
      </c>
      <c r="F93" s="9" t="s">
        <v>40</v>
      </c>
      <c r="G93" s="5">
        <v>1500</v>
      </c>
      <c r="H93" s="6">
        <f t="shared" si="16"/>
        <v>1500</v>
      </c>
      <c r="I93" s="89"/>
    </row>
    <row r="94" spans="1:9" s="20" customFormat="1" x14ac:dyDescent="0.15">
      <c r="A94" s="9" t="s">
        <v>19</v>
      </c>
      <c r="B94" s="9" t="s">
        <v>192</v>
      </c>
      <c r="C94" s="9">
        <v>1</v>
      </c>
      <c r="D94" s="9" t="s">
        <v>70</v>
      </c>
      <c r="E94" s="9">
        <v>1</v>
      </c>
      <c r="F94" s="9" t="s">
        <v>40</v>
      </c>
      <c r="G94" s="5">
        <v>1500</v>
      </c>
      <c r="H94" s="6">
        <f t="shared" si="16"/>
        <v>1500</v>
      </c>
      <c r="I94" s="89"/>
    </row>
    <row r="95" spans="1:9" s="20" customFormat="1" x14ac:dyDescent="0.15">
      <c r="A95" s="9" t="s">
        <v>19</v>
      </c>
      <c r="B95" s="9" t="s">
        <v>193</v>
      </c>
      <c r="C95" s="9">
        <v>1</v>
      </c>
      <c r="D95" s="9" t="s">
        <v>70</v>
      </c>
      <c r="E95" s="9">
        <v>1</v>
      </c>
      <c r="F95" s="9" t="s">
        <v>40</v>
      </c>
      <c r="G95" s="5">
        <v>100</v>
      </c>
      <c r="H95" s="6">
        <f t="shared" si="16"/>
        <v>100</v>
      </c>
      <c r="I95" s="89"/>
    </row>
    <row r="96" spans="1:9" s="20" customFormat="1" x14ac:dyDescent="0.15">
      <c r="A96" s="9" t="s">
        <v>19</v>
      </c>
      <c r="B96" s="9" t="s">
        <v>194</v>
      </c>
      <c r="C96" s="9">
        <v>2</v>
      </c>
      <c r="D96" s="9" t="s">
        <v>70</v>
      </c>
      <c r="E96" s="9">
        <v>1</v>
      </c>
      <c r="F96" s="9" t="s">
        <v>40</v>
      </c>
      <c r="G96" s="5">
        <v>100</v>
      </c>
      <c r="H96" s="6">
        <f t="shared" si="16"/>
        <v>200</v>
      </c>
      <c r="I96" s="89"/>
    </row>
    <row r="97" spans="1:9" s="20" customFormat="1" x14ac:dyDescent="0.15">
      <c r="A97" s="9" t="s">
        <v>19</v>
      </c>
      <c r="B97" s="9" t="s">
        <v>195</v>
      </c>
      <c r="C97" s="9">
        <v>1</v>
      </c>
      <c r="D97" s="9" t="s">
        <v>70</v>
      </c>
      <c r="E97" s="9">
        <v>1</v>
      </c>
      <c r="F97" s="9" t="s">
        <v>40</v>
      </c>
      <c r="G97" s="5">
        <v>100</v>
      </c>
      <c r="H97" s="6">
        <f t="shared" si="16"/>
        <v>100</v>
      </c>
      <c r="I97" s="89"/>
    </row>
    <row r="98" spans="1:9" s="20" customFormat="1" x14ac:dyDescent="0.15">
      <c r="A98" s="9" t="s">
        <v>19</v>
      </c>
      <c r="B98" s="9" t="s">
        <v>196</v>
      </c>
      <c r="C98" s="9">
        <v>10</v>
      </c>
      <c r="D98" s="9" t="s">
        <v>70</v>
      </c>
      <c r="E98" s="9">
        <v>1</v>
      </c>
      <c r="F98" s="9" t="s">
        <v>40</v>
      </c>
      <c r="G98" s="5">
        <v>50</v>
      </c>
      <c r="H98" s="6">
        <f t="shared" si="16"/>
        <v>500</v>
      </c>
      <c r="I98" s="89"/>
    </row>
    <row r="99" spans="1:9" s="20" customFormat="1" x14ac:dyDescent="0.15">
      <c r="A99" s="9" t="s">
        <v>19</v>
      </c>
      <c r="B99" s="9" t="s">
        <v>197</v>
      </c>
      <c r="C99" s="9">
        <v>1</v>
      </c>
      <c r="D99" s="9" t="s">
        <v>70</v>
      </c>
      <c r="E99" s="9">
        <v>1</v>
      </c>
      <c r="F99" s="9" t="s">
        <v>40</v>
      </c>
      <c r="G99" s="5">
        <v>100</v>
      </c>
      <c r="H99" s="6">
        <f t="shared" si="16"/>
        <v>100</v>
      </c>
      <c r="I99" s="89"/>
    </row>
    <row r="100" spans="1:9" s="20" customFormat="1" ht="14" customHeight="1" x14ac:dyDescent="0.15">
      <c r="A100" s="9" t="s">
        <v>19</v>
      </c>
      <c r="B100" s="9" t="s">
        <v>198</v>
      </c>
      <c r="C100" s="9">
        <v>1</v>
      </c>
      <c r="D100" s="9" t="s">
        <v>70</v>
      </c>
      <c r="E100" s="9">
        <v>1</v>
      </c>
      <c r="F100" s="9" t="s">
        <v>40</v>
      </c>
      <c r="G100" s="5">
        <v>1500</v>
      </c>
      <c r="H100" s="6">
        <f t="shared" si="16"/>
        <v>1500</v>
      </c>
      <c r="I100" s="89"/>
    </row>
    <row r="101" spans="1:9" s="20" customFormat="1" x14ac:dyDescent="0.15">
      <c r="A101" s="9" t="s">
        <v>19</v>
      </c>
      <c r="B101" s="9" t="s">
        <v>199</v>
      </c>
      <c r="C101" s="9">
        <v>1</v>
      </c>
      <c r="D101" s="9" t="s">
        <v>70</v>
      </c>
      <c r="E101" s="9">
        <v>1</v>
      </c>
      <c r="F101" s="9" t="s">
        <v>40</v>
      </c>
      <c r="G101" s="5">
        <v>1500</v>
      </c>
      <c r="H101" s="6">
        <f t="shared" si="16"/>
        <v>1500</v>
      </c>
      <c r="I101" s="89"/>
    </row>
    <row r="102" spans="1:9" s="20" customFormat="1" x14ac:dyDescent="0.15">
      <c r="A102" s="9" t="s">
        <v>19</v>
      </c>
      <c r="B102" s="9" t="s">
        <v>200</v>
      </c>
      <c r="C102" s="9">
        <v>1</v>
      </c>
      <c r="D102" s="9" t="s">
        <v>70</v>
      </c>
      <c r="E102" s="9">
        <v>1</v>
      </c>
      <c r="F102" s="9" t="s">
        <v>40</v>
      </c>
      <c r="G102" s="5">
        <v>1500</v>
      </c>
      <c r="H102" s="6">
        <f t="shared" si="16"/>
        <v>1500</v>
      </c>
      <c r="I102" s="89"/>
    </row>
    <row r="103" spans="1:9" s="20" customFormat="1" x14ac:dyDescent="0.15">
      <c r="A103" s="9" t="s">
        <v>19</v>
      </c>
      <c r="B103" s="9" t="s">
        <v>201</v>
      </c>
      <c r="C103" s="9">
        <v>1</v>
      </c>
      <c r="D103" s="9" t="s">
        <v>70</v>
      </c>
      <c r="E103" s="9">
        <v>1</v>
      </c>
      <c r="F103" s="9" t="s">
        <v>40</v>
      </c>
      <c r="G103" s="5">
        <v>1500</v>
      </c>
      <c r="H103" s="6">
        <f t="shared" si="16"/>
        <v>1500</v>
      </c>
      <c r="I103" s="89"/>
    </row>
    <row r="104" spans="1:9" s="20" customFormat="1" x14ac:dyDescent="0.15">
      <c r="A104" s="9" t="s">
        <v>19</v>
      </c>
      <c r="B104" s="9" t="s">
        <v>202</v>
      </c>
      <c r="C104" s="9">
        <v>1</v>
      </c>
      <c r="D104" s="9" t="s">
        <v>70</v>
      </c>
      <c r="E104" s="9">
        <v>1</v>
      </c>
      <c r="F104" s="9" t="s">
        <v>40</v>
      </c>
      <c r="G104" s="5">
        <v>1500</v>
      </c>
      <c r="H104" s="6">
        <f t="shared" si="16"/>
        <v>1500</v>
      </c>
      <c r="I104" s="89"/>
    </row>
    <row r="105" spans="1:9" s="20" customFormat="1" x14ac:dyDescent="0.15">
      <c r="A105" s="9" t="s">
        <v>19</v>
      </c>
      <c r="B105" s="9" t="s">
        <v>203</v>
      </c>
      <c r="C105" s="9">
        <v>2</v>
      </c>
      <c r="D105" s="9" t="s">
        <v>70</v>
      </c>
      <c r="E105" s="9">
        <v>1</v>
      </c>
      <c r="F105" s="9" t="s">
        <v>40</v>
      </c>
      <c r="G105" s="5">
        <v>1000</v>
      </c>
      <c r="H105" s="6">
        <f t="shared" si="16"/>
        <v>2000</v>
      </c>
      <c r="I105" s="89"/>
    </row>
    <row r="106" spans="1:9" s="20" customFormat="1" x14ac:dyDescent="0.15">
      <c r="A106" s="9" t="s">
        <v>19</v>
      </c>
      <c r="B106" s="9" t="s">
        <v>204</v>
      </c>
      <c r="C106" s="9">
        <v>4</v>
      </c>
      <c r="D106" s="9" t="s">
        <v>70</v>
      </c>
      <c r="E106" s="9">
        <v>1</v>
      </c>
      <c r="F106" s="9" t="s">
        <v>40</v>
      </c>
      <c r="G106" s="5">
        <v>100</v>
      </c>
      <c r="H106" s="6">
        <f t="shared" si="16"/>
        <v>400</v>
      </c>
      <c r="I106" s="89"/>
    </row>
    <row r="107" spans="1:9" s="20" customFormat="1" x14ac:dyDescent="0.15">
      <c r="A107" s="9" t="s">
        <v>19</v>
      </c>
      <c r="B107" s="9" t="s">
        <v>205</v>
      </c>
      <c r="C107" s="9">
        <v>2</v>
      </c>
      <c r="D107" s="9" t="s">
        <v>70</v>
      </c>
      <c r="E107" s="9">
        <v>1</v>
      </c>
      <c r="F107" s="9" t="s">
        <v>40</v>
      </c>
      <c r="G107" s="5">
        <v>100</v>
      </c>
      <c r="H107" s="6">
        <f t="shared" si="16"/>
        <v>200</v>
      </c>
      <c r="I107" s="89"/>
    </row>
    <row r="108" spans="1:9" s="20" customFormat="1" ht="28" x14ac:dyDescent="0.15">
      <c r="A108" s="9" t="s">
        <v>19</v>
      </c>
      <c r="B108" s="9" t="s">
        <v>206</v>
      </c>
      <c r="C108" s="9">
        <v>1</v>
      </c>
      <c r="D108" s="9" t="s">
        <v>70</v>
      </c>
      <c r="E108" s="9">
        <v>1</v>
      </c>
      <c r="F108" s="9" t="s">
        <v>40</v>
      </c>
      <c r="G108" s="5">
        <v>500</v>
      </c>
      <c r="H108" s="6">
        <f t="shared" si="16"/>
        <v>500</v>
      </c>
      <c r="I108" s="89"/>
    </row>
    <row r="109" spans="1:9" s="20" customFormat="1" x14ac:dyDescent="0.15">
      <c r="A109" s="9" t="s">
        <v>19</v>
      </c>
      <c r="B109" s="9" t="s">
        <v>207</v>
      </c>
      <c r="C109" s="9">
        <v>1</v>
      </c>
      <c r="D109" s="9" t="s">
        <v>70</v>
      </c>
      <c r="E109" s="9">
        <v>1</v>
      </c>
      <c r="F109" s="9" t="s">
        <v>40</v>
      </c>
      <c r="G109" s="5">
        <v>1500</v>
      </c>
      <c r="H109" s="6">
        <f t="shared" si="16"/>
        <v>1500</v>
      </c>
      <c r="I109" s="89"/>
    </row>
    <row r="110" spans="1:9" s="20" customFormat="1" x14ac:dyDescent="0.15">
      <c r="A110" s="9" t="s">
        <v>19</v>
      </c>
      <c r="B110" s="9" t="s">
        <v>208</v>
      </c>
      <c r="C110" s="9">
        <v>6</v>
      </c>
      <c r="D110" s="9" t="s">
        <v>70</v>
      </c>
      <c r="E110" s="9">
        <v>1</v>
      </c>
      <c r="F110" s="9" t="s">
        <v>40</v>
      </c>
      <c r="G110" s="5">
        <v>200</v>
      </c>
      <c r="H110" s="6">
        <f t="shared" si="16"/>
        <v>1200</v>
      </c>
      <c r="I110" s="89"/>
    </row>
    <row r="111" spans="1:9" s="20" customFormat="1" x14ac:dyDescent="0.15">
      <c r="A111" s="9" t="s">
        <v>19</v>
      </c>
      <c r="B111" s="9" t="s">
        <v>117</v>
      </c>
      <c r="C111" s="9">
        <v>1</v>
      </c>
      <c r="D111" s="9" t="s">
        <v>116</v>
      </c>
      <c r="E111" s="9">
        <v>1</v>
      </c>
      <c r="F111" s="9" t="s">
        <v>115</v>
      </c>
      <c r="G111" s="5">
        <v>2000</v>
      </c>
      <c r="H111" s="6">
        <f t="shared" si="16"/>
        <v>2000</v>
      </c>
      <c r="I111" s="89"/>
    </row>
    <row r="112" spans="1:9" s="20" customFormat="1" x14ac:dyDescent="0.15">
      <c r="A112" s="9" t="s">
        <v>19</v>
      </c>
      <c r="B112" s="9" t="s">
        <v>51</v>
      </c>
      <c r="C112" s="9">
        <v>4</v>
      </c>
      <c r="D112" s="9" t="s">
        <v>116</v>
      </c>
      <c r="E112" s="9">
        <v>1</v>
      </c>
      <c r="F112" s="9" t="s">
        <v>115</v>
      </c>
      <c r="G112" s="5">
        <v>2000</v>
      </c>
      <c r="H112" s="6">
        <f t="shared" si="16"/>
        <v>8000</v>
      </c>
      <c r="I112" s="89"/>
    </row>
    <row r="113" spans="1:9" s="20" customFormat="1" x14ac:dyDescent="0.15">
      <c r="A113" s="9" t="s">
        <v>19</v>
      </c>
      <c r="B113" s="9" t="s">
        <v>52</v>
      </c>
      <c r="C113" s="9">
        <v>12</v>
      </c>
      <c r="D113" s="9" t="s">
        <v>70</v>
      </c>
      <c r="E113" s="9">
        <v>1</v>
      </c>
      <c r="F113" s="9" t="s">
        <v>40</v>
      </c>
      <c r="G113" s="5">
        <v>600</v>
      </c>
      <c r="H113" s="6">
        <f t="shared" si="3"/>
        <v>7200</v>
      </c>
      <c r="I113" s="89"/>
    </row>
    <row r="114" spans="1:9" s="20" customFormat="1" x14ac:dyDescent="0.15">
      <c r="A114" s="9" t="s">
        <v>19</v>
      </c>
      <c r="B114" s="9" t="s">
        <v>53</v>
      </c>
      <c r="C114" s="9">
        <v>36</v>
      </c>
      <c r="D114" s="9" t="s">
        <v>70</v>
      </c>
      <c r="E114" s="9">
        <v>1</v>
      </c>
      <c r="F114" s="9" t="s">
        <v>40</v>
      </c>
      <c r="G114" s="5">
        <v>600</v>
      </c>
      <c r="H114" s="6">
        <f t="shared" si="3"/>
        <v>21600</v>
      </c>
      <c r="I114" s="89"/>
    </row>
    <row r="115" spans="1:9" s="20" customFormat="1" x14ac:dyDescent="0.15">
      <c r="A115" s="9" t="s">
        <v>19</v>
      </c>
      <c r="B115" s="9" t="s">
        <v>54</v>
      </c>
      <c r="C115" s="9">
        <v>80</v>
      </c>
      <c r="D115" s="9" t="s">
        <v>70</v>
      </c>
      <c r="E115" s="9">
        <v>1</v>
      </c>
      <c r="F115" s="9" t="s">
        <v>40</v>
      </c>
      <c r="G115" s="5">
        <v>400</v>
      </c>
      <c r="H115" s="6">
        <f t="shared" si="3"/>
        <v>32000</v>
      </c>
      <c r="I115" s="89"/>
    </row>
    <row r="116" spans="1:9" s="20" customFormat="1" x14ac:dyDescent="0.15">
      <c r="A116" s="9" t="s">
        <v>19</v>
      </c>
      <c r="B116" s="9" t="s">
        <v>55</v>
      </c>
      <c r="C116" s="9">
        <v>42</v>
      </c>
      <c r="D116" s="9" t="s">
        <v>70</v>
      </c>
      <c r="E116" s="9">
        <v>1</v>
      </c>
      <c r="F116" s="9" t="s">
        <v>40</v>
      </c>
      <c r="G116" s="5">
        <v>180</v>
      </c>
      <c r="H116" s="6">
        <f t="shared" si="3"/>
        <v>7560</v>
      </c>
      <c r="I116" s="89"/>
    </row>
    <row r="117" spans="1:9" s="20" customFormat="1" x14ac:dyDescent="0.15">
      <c r="A117" s="9" t="s">
        <v>19</v>
      </c>
      <c r="B117" s="9" t="s">
        <v>63</v>
      </c>
      <c r="C117" s="9">
        <v>16</v>
      </c>
      <c r="D117" s="9" t="s">
        <v>70</v>
      </c>
      <c r="E117" s="9">
        <v>1</v>
      </c>
      <c r="F117" s="9" t="s">
        <v>40</v>
      </c>
      <c r="G117" s="5">
        <v>400</v>
      </c>
      <c r="H117" s="6">
        <f t="shared" si="3"/>
        <v>6400</v>
      </c>
      <c r="I117" s="89"/>
    </row>
    <row r="118" spans="1:9" s="20" customFormat="1" x14ac:dyDescent="0.15">
      <c r="A118" s="9" t="s">
        <v>19</v>
      </c>
      <c r="B118" s="9" t="s">
        <v>64</v>
      </c>
      <c r="C118" s="9">
        <v>12</v>
      </c>
      <c r="D118" s="9" t="s">
        <v>70</v>
      </c>
      <c r="E118" s="9">
        <v>1</v>
      </c>
      <c r="F118" s="9" t="s">
        <v>40</v>
      </c>
      <c r="G118" s="5">
        <v>300</v>
      </c>
      <c r="H118" s="6">
        <f t="shared" si="3"/>
        <v>3600</v>
      </c>
      <c r="I118" s="89"/>
    </row>
    <row r="119" spans="1:9" s="20" customFormat="1" x14ac:dyDescent="0.15">
      <c r="A119" s="9" t="s">
        <v>19</v>
      </c>
      <c r="B119" s="9" t="s">
        <v>56</v>
      </c>
      <c r="C119" s="9">
        <v>1</v>
      </c>
      <c r="D119" s="9" t="s">
        <v>70</v>
      </c>
      <c r="E119" s="9">
        <v>1</v>
      </c>
      <c r="F119" s="9" t="s">
        <v>40</v>
      </c>
      <c r="G119" s="5">
        <v>8000</v>
      </c>
      <c r="H119" s="6">
        <f t="shared" ref="H119:H248" si="17">C119*E119*G119</f>
        <v>8000</v>
      </c>
      <c r="I119" s="89"/>
    </row>
    <row r="120" spans="1:9" s="20" customFormat="1" x14ac:dyDescent="0.15">
      <c r="A120" s="9" t="s">
        <v>19</v>
      </c>
      <c r="B120" s="9" t="s">
        <v>57</v>
      </c>
      <c r="C120" s="9">
        <v>96</v>
      </c>
      <c r="D120" s="9" t="s">
        <v>70</v>
      </c>
      <c r="E120" s="9">
        <v>1</v>
      </c>
      <c r="F120" s="9" t="s">
        <v>40</v>
      </c>
      <c r="G120" s="5">
        <v>75</v>
      </c>
      <c r="H120" s="6">
        <f t="shared" si="17"/>
        <v>7200</v>
      </c>
      <c r="I120" s="89"/>
    </row>
    <row r="121" spans="1:9" s="20" customFormat="1" x14ac:dyDescent="0.15">
      <c r="A121" s="9" t="s">
        <v>19</v>
      </c>
      <c r="B121" s="9" t="s">
        <v>58</v>
      </c>
      <c r="C121" s="9">
        <v>8</v>
      </c>
      <c r="D121" s="9" t="s">
        <v>70</v>
      </c>
      <c r="E121" s="9">
        <v>1</v>
      </c>
      <c r="F121" s="9" t="s">
        <v>40</v>
      </c>
      <c r="G121" s="5">
        <v>450</v>
      </c>
      <c r="H121" s="6">
        <f t="shared" si="17"/>
        <v>3600</v>
      </c>
      <c r="I121" s="89"/>
    </row>
    <row r="122" spans="1:9" s="20" customFormat="1" x14ac:dyDescent="0.15">
      <c r="A122" s="9" t="s">
        <v>19</v>
      </c>
      <c r="B122" s="9" t="s">
        <v>59</v>
      </c>
      <c r="C122" s="9">
        <v>1</v>
      </c>
      <c r="D122" s="9" t="s">
        <v>70</v>
      </c>
      <c r="E122" s="9">
        <v>3</v>
      </c>
      <c r="F122" s="9" t="s">
        <v>36</v>
      </c>
      <c r="G122" s="5">
        <v>550</v>
      </c>
      <c r="H122" s="6">
        <f t="shared" si="17"/>
        <v>1650</v>
      </c>
      <c r="I122" s="89"/>
    </row>
    <row r="123" spans="1:9" s="29" customFormat="1" x14ac:dyDescent="0.15">
      <c r="A123" s="9" t="s">
        <v>19</v>
      </c>
      <c r="B123" s="9" t="s">
        <v>60</v>
      </c>
      <c r="C123" s="9">
        <v>3</v>
      </c>
      <c r="D123" s="9" t="s">
        <v>70</v>
      </c>
      <c r="E123" s="9">
        <v>3</v>
      </c>
      <c r="F123" s="9" t="s">
        <v>36</v>
      </c>
      <c r="G123" s="5">
        <v>550</v>
      </c>
      <c r="H123" s="6">
        <f t="shared" si="17"/>
        <v>4950</v>
      </c>
      <c r="I123" s="89"/>
    </row>
    <row r="124" spans="1:9" s="29" customFormat="1" x14ac:dyDescent="0.15">
      <c r="A124" s="9" t="s">
        <v>19</v>
      </c>
      <c r="B124" s="9" t="s">
        <v>61</v>
      </c>
      <c r="C124" s="9">
        <v>1</v>
      </c>
      <c r="D124" s="9" t="s">
        <v>70</v>
      </c>
      <c r="E124" s="9">
        <v>3</v>
      </c>
      <c r="F124" s="9" t="s">
        <v>36</v>
      </c>
      <c r="G124" s="5">
        <v>550</v>
      </c>
      <c r="H124" s="6">
        <f t="shared" si="17"/>
        <v>1650</v>
      </c>
      <c r="I124" s="89"/>
    </row>
    <row r="125" spans="1:9" s="29" customFormat="1" x14ac:dyDescent="0.15">
      <c r="A125" s="9" t="s">
        <v>19</v>
      </c>
      <c r="B125" s="9" t="s">
        <v>62</v>
      </c>
      <c r="C125" s="9">
        <v>20</v>
      </c>
      <c r="D125" s="9" t="s">
        <v>70</v>
      </c>
      <c r="E125" s="9">
        <v>2</v>
      </c>
      <c r="F125" s="9" t="s">
        <v>36</v>
      </c>
      <c r="G125" s="5">
        <v>300</v>
      </c>
      <c r="H125" s="6">
        <f t="shared" si="17"/>
        <v>12000</v>
      </c>
      <c r="I125" s="89"/>
    </row>
    <row r="126" spans="1:9" s="29" customFormat="1" x14ac:dyDescent="0.15">
      <c r="A126" s="9" t="s">
        <v>19</v>
      </c>
      <c r="B126" s="9" t="s">
        <v>105</v>
      </c>
      <c r="C126" s="9">
        <v>3</v>
      </c>
      <c r="D126" s="9" t="s">
        <v>29</v>
      </c>
      <c r="E126" s="9">
        <v>2</v>
      </c>
      <c r="F126" s="9" t="s">
        <v>40</v>
      </c>
      <c r="G126" s="5">
        <v>1500</v>
      </c>
      <c r="H126" s="6">
        <f t="shared" si="17"/>
        <v>9000</v>
      </c>
      <c r="I126" s="89"/>
    </row>
    <row r="127" spans="1:9" s="29" customFormat="1" x14ac:dyDescent="0.15">
      <c r="A127" s="9" t="s">
        <v>19</v>
      </c>
      <c r="B127" s="9" t="s">
        <v>230</v>
      </c>
      <c r="C127" s="9">
        <v>1</v>
      </c>
      <c r="D127" s="9" t="s">
        <v>43</v>
      </c>
      <c r="E127" s="9">
        <v>1</v>
      </c>
      <c r="F127" s="9" t="s">
        <v>40</v>
      </c>
      <c r="G127" s="5">
        <v>3000</v>
      </c>
      <c r="H127" s="6">
        <f t="shared" ref="H127:H129" si="18">C127*E127*G127</f>
        <v>3000</v>
      </c>
      <c r="I127" s="89"/>
    </row>
    <row r="128" spans="1:9" s="29" customFormat="1" x14ac:dyDescent="0.15">
      <c r="A128" s="9" t="s">
        <v>19</v>
      </c>
      <c r="B128" s="9" t="s">
        <v>231</v>
      </c>
      <c r="C128" s="9">
        <v>1</v>
      </c>
      <c r="D128" s="9" t="s">
        <v>43</v>
      </c>
      <c r="E128" s="9">
        <v>1</v>
      </c>
      <c r="F128" s="9" t="s">
        <v>40</v>
      </c>
      <c r="G128" s="5">
        <v>4500</v>
      </c>
      <c r="H128" s="6">
        <f t="shared" si="18"/>
        <v>4500</v>
      </c>
      <c r="I128" s="89"/>
    </row>
    <row r="129" spans="1:9" s="29" customFormat="1" x14ac:dyDescent="0.15">
      <c r="A129" s="9" t="s">
        <v>19</v>
      </c>
      <c r="B129" s="9" t="s">
        <v>232</v>
      </c>
      <c r="C129" s="9">
        <v>1</v>
      </c>
      <c r="D129" s="9" t="s">
        <v>43</v>
      </c>
      <c r="E129" s="9">
        <v>1</v>
      </c>
      <c r="F129" s="9" t="s">
        <v>40</v>
      </c>
      <c r="G129" s="5">
        <v>4500</v>
      </c>
      <c r="H129" s="6">
        <f t="shared" si="18"/>
        <v>4500</v>
      </c>
      <c r="I129" s="89"/>
    </row>
    <row r="130" spans="1:9" s="20" customFormat="1" x14ac:dyDescent="0.15">
      <c r="A130" s="9" t="s">
        <v>69</v>
      </c>
      <c r="B130" s="9" t="s">
        <v>373</v>
      </c>
      <c r="C130" s="9">
        <v>1</v>
      </c>
      <c r="D130" s="9" t="s">
        <v>70</v>
      </c>
      <c r="E130" s="9">
        <v>1</v>
      </c>
      <c r="F130" s="9" t="s">
        <v>40</v>
      </c>
      <c r="G130" s="5">
        <v>9500</v>
      </c>
      <c r="H130" s="6">
        <f t="shared" ref="H130:H162" si="19">C130*E130*G130</f>
        <v>9500</v>
      </c>
      <c r="I130" s="89"/>
    </row>
    <row r="131" spans="1:9" s="20" customFormat="1" x14ac:dyDescent="0.15">
      <c r="A131" s="9" t="s">
        <v>69</v>
      </c>
      <c r="B131" s="9" t="s">
        <v>367</v>
      </c>
      <c r="C131" s="9">
        <v>1</v>
      </c>
      <c r="D131" s="9" t="s">
        <v>70</v>
      </c>
      <c r="E131" s="9">
        <v>1</v>
      </c>
      <c r="F131" s="9" t="s">
        <v>40</v>
      </c>
      <c r="G131" s="5">
        <v>200</v>
      </c>
      <c r="H131" s="6">
        <f t="shared" ref="H131" si="20">C131*E131*G131</f>
        <v>200</v>
      </c>
      <c r="I131" s="89"/>
    </row>
    <row r="132" spans="1:9" s="20" customFormat="1" x14ac:dyDescent="0.15">
      <c r="A132" s="9" t="s">
        <v>69</v>
      </c>
      <c r="B132" s="9" t="s">
        <v>368</v>
      </c>
      <c r="C132" s="9">
        <v>1</v>
      </c>
      <c r="D132" s="9" t="s">
        <v>70</v>
      </c>
      <c r="E132" s="9">
        <v>1</v>
      </c>
      <c r="F132" s="9" t="s">
        <v>40</v>
      </c>
      <c r="G132" s="5">
        <v>3500</v>
      </c>
      <c r="H132" s="6">
        <f t="shared" ref="H132" si="21">C132*E132*G132</f>
        <v>3500</v>
      </c>
      <c r="I132" s="89"/>
    </row>
    <row r="133" spans="1:9" s="20" customFormat="1" x14ac:dyDescent="0.15">
      <c r="A133" s="9" t="s">
        <v>69</v>
      </c>
      <c r="B133" s="9" t="s">
        <v>372</v>
      </c>
      <c r="C133" s="9">
        <v>1</v>
      </c>
      <c r="D133" s="9" t="s">
        <v>70</v>
      </c>
      <c r="E133" s="9">
        <v>1</v>
      </c>
      <c r="F133" s="9" t="s">
        <v>40</v>
      </c>
      <c r="G133" s="5">
        <v>36500</v>
      </c>
      <c r="H133" s="6">
        <f t="shared" si="19"/>
        <v>36500</v>
      </c>
      <c r="I133" s="89"/>
    </row>
    <row r="134" spans="1:9" s="20" customFormat="1" x14ac:dyDescent="0.15">
      <c r="A134" s="9" t="s">
        <v>69</v>
      </c>
      <c r="B134" s="9" t="s">
        <v>371</v>
      </c>
      <c r="C134" s="9">
        <v>1</v>
      </c>
      <c r="D134" s="9" t="s">
        <v>70</v>
      </c>
      <c r="E134" s="9">
        <v>1</v>
      </c>
      <c r="F134" s="9" t="s">
        <v>40</v>
      </c>
      <c r="G134" s="5">
        <v>11800</v>
      </c>
      <c r="H134" s="6">
        <f t="shared" si="19"/>
        <v>11800</v>
      </c>
      <c r="I134" s="89"/>
    </row>
    <row r="135" spans="1:9" s="20" customFormat="1" x14ac:dyDescent="0.15">
      <c r="A135" s="9" t="s">
        <v>69</v>
      </c>
      <c r="B135" s="9" t="s">
        <v>370</v>
      </c>
      <c r="C135" s="9">
        <v>1</v>
      </c>
      <c r="D135" s="9" t="s">
        <v>70</v>
      </c>
      <c r="E135" s="9">
        <v>1</v>
      </c>
      <c r="F135" s="9" t="s">
        <v>40</v>
      </c>
      <c r="G135" s="5">
        <v>7500</v>
      </c>
      <c r="H135" s="6">
        <f t="shared" si="19"/>
        <v>7500</v>
      </c>
      <c r="I135" s="89"/>
    </row>
    <row r="136" spans="1:9" s="20" customFormat="1" x14ac:dyDescent="0.15">
      <c r="A136" s="9" t="s">
        <v>69</v>
      </c>
      <c r="B136" s="9" t="s">
        <v>369</v>
      </c>
      <c r="C136" s="9">
        <v>1</v>
      </c>
      <c r="D136" s="9" t="s">
        <v>70</v>
      </c>
      <c r="E136" s="9">
        <v>1</v>
      </c>
      <c r="F136" s="9" t="s">
        <v>40</v>
      </c>
      <c r="G136" s="5">
        <v>8300</v>
      </c>
      <c r="H136" s="6">
        <f t="shared" si="19"/>
        <v>8300</v>
      </c>
      <c r="I136" s="89"/>
    </row>
    <row r="137" spans="1:9" s="20" customFormat="1" x14ac:dyDescent="0.15">
      <c r="A137" s="9" t="s">
        <v>69</v>
      </c>
      <c r="B137" s="9" t="s">
        <v>228</v>
      </c>
      <c r="C137" s="9">
        <v>1</v>
      </c>
      <c r="D137" s="9" t="s">
        <v>45</v>
      </c>
      <c r="E137" s="9">
        <v>1</v>
      </c>
      <c r="F137" s="9" t="s">
        <v>40</v>
      </c>
      <c r="G137" s="5">
        <v>9745</v>
      </c>
      <c r="H137" s="6">
        <f t="shared" ref="H137" si="22">C137*E137*G137</f>
        <v>9745</v>
      </c>
      <c r="I137" s="89"/>
    </row>
    <row r="138" spans="1:9" s="20" customFormat="1" x14ac:dyDescent="0.15">
      <c r="A138" s="9" t="s">
        <v>69</v>
      </c>
      <c r="B138" s="9" t="s">
        <v>224</v>
      </c>
      <c r="C138" s="9">
        <v>5</v>
      </c>
      <c r="D138" s="9" t="s">
        <v>70</v>
      </c>
      <c r="E138" s="9">
        <v>1</v>
      </c>
      <c r="F138" s="9" t="s">
        <v>40</v>
      </c>
      <c r="G138" s="5">
        <v>3400</v>
      </c>
      <c r="H138" s="6">
        <f t="shared" si="19"/>
        <v>17000</v>
      </c>
      <c r="I138" s="89"/>
    </row>
    <row r="139" spans="1:9" s="20" customFormat="1" x14ac:dyDescent="0.15">
      <c r="A139" s="9" t="s">
        <v>69</v>
      </c>
      <c r="B139" s="9" t="s">
        <v>225</v>
      </c>
      <c r="C139" s="9">
        <v>47</v>
      </c>
      <c r="D139" s="9" t="s">
        <v>70</v>
      </c>
      <c r="E139" s="9">
        <v>1</v>
      </c>
      <c r="F139" s="9" t="s">
        <v>40</v>
      </c>
      <c r="G139" s="5">
        <v>200</v>
      </c>
      <c r="H139" s="6">
        <f t="shared" ref="H139" si="23">C139*E139*G139</f>
        <v>9400</v>
      </c>
      <c r="I139" s="89"/>
    </row>
    <row r="140" spans="1:9" s="20" customFormat="1" x14ac:dyDescent="0.15">
      <c r="A140" s="9" t="s">
        <v>69</v>
      </c>
      <c r="B140" s="9" t="s">
        <v>375</v>
      </c>
      <c r="C140" s="9">
        <v>52</v>
      </c>
      <c r="D140" s="9" t="s">
        <v>70</v>
      </c>
      <c r="E140" s="9">
        <v>1</v>
      </c>
      <c r="F140" s="9" t="s">
        <v>40</v>
      </c>
      <c r="G140" s="5">
        <v>200</v>
      </c>
      <c r="H140" s="6">
        <f t="shared" ref="H140:H141" si="24">C140*E140*G140</f>
        <v>10400</v>
      </c>
      <c r="I140" s="89"/>
    </row>
    <row r="141" spans="1:9" s="20" customFormat="1" x14ac:dyDescent="0.15">
      <c r="A141" s="9" t="s">
        <v>69</v>
      </c>
      <c r="B141" s="9" t="s">
        <v>374</v>
      </c>
      <c r="C141" s="9">
        <v>1</v>
      </c>
      <c r="D141" s="9" t="s">
        <v>45</v>
      </c>
      <c r="E141" s="9">
        <v>1</v>
      </c>
      <c r="F141" s="9" t="s">
        <v>40</v>
      </c>
      <c r="G141" s="5">
        <v>5500</v>
      </c>
      <c r="H141" s="6">
        <f t="shared" si="24"/>
        <v>5500</v>
      </c>
      <c r="I141" s="89"/>
    </row>
    <row r="142" spans="1:9" s="20" customFormat="1" x14ac:dyDescent="0.15">
      <c r="A142" s="9" t="s">
        <v>69</v>
      </c>
      <c r="B142" s="9" t="s">
        <v>376</v>
      </c>
      <c r="C142" s="9">
        <v>1</v>
      </c>
      <c r="D142" s="9" t="s">
        <v>45</v>
      </c>
      <c r="E142" s="9">
        <v>1</v>
      </c>
      <c r="F142" s="9" t="s">
        <v>40</v>
      </c>
      <c r="G142" s="5">
        <v>8750</v>
      </c>
      <c r="H142" s="6">
        <f t="shared" ref="H142" si="25">C142*E142*G142</f>
        <v>8750</v>
      </c>
      <c r="I142" s="89"/>
    </row>
    <row r="143" spans="1:9" s="20" customFormat="1" x14ac:dyDescent="0.15">
      <c r="A143" s="9" t="s">
        <v>69</v>
      </c>
      <c r="B143" s="9" t="s">
        <v>335</v>
      </c>
      <c r="C143" s="9">
        <v>1</v>
      </c>
      <c r="D143" s="9" t="s">
        <v>45</v>
      </c>
      <c r="E143" s="9">
        <v>1</v>
      </c>
      <c r="F143" s="9" t="s">
        <v>40</v>
      </c>
      <c r="G143" s="5">
        <v>800</v>
      </c>
      <c r="H143" s="6">
        <f t="shared" ref="H143" si="26">C143*E143*G143</f>
        <v>800</v>
      </c>
      <c r="I143" s="89"/>
    </row>
    <row r="144" spans="1:9" s="20" customFormat="1" x14ac:dyDescent="0.15">
      <c r="A144" s="9" t="s">
        <v>69</v>
      </c>
      <c r="B144" s="9" t="s">
        <v>413</v>
      </c>
      <c r="C144" s="9">
        <v>1</v>
      </c>
      <c r="D144" s="9" t="s">
        <v>45</v>
      </c>
      <c r="E144" s="9">
        <v>1</v>
      </c>
      <c r="F144" s="9" t="s">
        <v>40</v>
      </c>
      <c r="G144" s="5">
        <v>5550</v>
      </c>
      <c r="H144" s="6">
        <f t="shared" ref="H144:H145" si="27">C144*E144*G144</f>
        <v>5550</v>
      </c>
      <c r="I144" s="89"/>
    </row>
    <row r="145" spans="1:11" s="20" customFormat="1" x14ac:dyDescent="0.15">
      <c r="A145" s="9" t="s">
        <v>69</v>
      </c>
      <c r="B145" s="9" t="s">
        <v>456</v>
      </c>
      <c r="C145" s="9">
        <v>8</v>
      </c>
      <c r="D145" s="9" t="s">
        <v>70</v>
      </c>
      <c r="E145" s="9">
        <v>1</v>
      </c>
      <c r="F145" s="9" t="s">
        <v>40</v>
      </c>
      <c r="G145" s="5">
        <v>350</v>
      </c>
      <c r="H145" s="6">
        <f t="shared" si="27"/>
        <v>2800</v>
      </c>
      <c r="I145" s="89"/>
    </row>
    <row r="146" spans="1:11" s="20" customFormat="1" x14ac:dyDescent="0.15">
      <c r="A146" s="9" t="s">
        <v>69</v>
      </c>
      <c r="B146" s="9" t="s">
        <v>229</v>
      </c>
      <c r="C146" s="9">
        <f>7*12</f>
        <v>84</v>
      </c>
      <c r="D146" s="9" t="s">
        <v>88</v>
      </c>
      <c r="E146" s="9">
        <v>1</v>
      </c>
      <c r="F146" s="9" t="s">
        <v>40</v>
      </c>
      <c r="G146" s="5">
        <v>550</v>
      </c>
      <c r="H146" s="6">
        <f t="shared" si="19"/>
        <v>46200</v>
      </c>
      <c r="I146" s="89"/>
    </row>
    <row r="147" spans="1:11" s="20" customFormat="1" x14ac:dyDescent="0.15">
      <c r="A147" s="9" t="s">
        <v>69</v>
      </c>
      <c r="B147" s="9" t="s">
        <v>364</v>
      </c>
      <c r="C147" s="9">
        <v>1</v>
      </c>
      <c r="D147" s="9" t="s">
        <v>336</v>
      </c>
      <c r="E147" s="9">
        <v>1</v>
      </c>
      <c r="F147" s="9" t="s">
        <v>362</v>
      </c>
      <c r="G147" s="5">
        <v>7950</v>
      </c>
      <c r="H147" s="6">
        <f t="shared" si="19"/>
        <v>7950</v>
      </c>
      <c r="I147" s="89"/>
    </row>
    <row r="148" spans="1:11" s="20" customFormat="1" x14ac:dyDescent="0.15">
      <c r="A148" s="9" t="s">
        <v>69</v>
      </c>
      <c r="B148" s="9" t="s">
        <v>226</v>
      </c>
      <c r="C148" s="9">
        <v>1</v>
      </c>
      <c r="D148" s="9" t="s">
        <v>43</v>
      </c>
      <c r="E148" s="9">
        <v>1</v>
      </c>
      <c r="F148" s="9" t="s">
        <v>40</v>
      </c>
      <c r="G148" s="5">
        <v>3645</v>
      </c>
      <c r="H148" s="6">
        <f t="shared" ref="H148" si="28">C148*E148*G148</f>
        <v>3645</v>
      </c>
      <c r="I148" s="89"/>
    </row>
    <row r="149" spans="1:11" s="20" customFormat="1" ht="28" x14ac:dyDescent="0.15">
      <c r="A149" s="9" t="s">
        <v>69</v>
      </c>
      <c r="B149" s="9" t="s">
        <v>366</v>
      </c>
      <c r="C149" s="9">
        <v>62</v>
      </c>
      <c r="D149" s="9" t="s">
        <v>88</v>
      </c>
      <c r="E149" s="9">
        <v>1</v>
      </c>
      <c r="F149" s="9" t="s">
        <v>40</v>
      </c>
      <c r="G149" s="5">
        <v>180</v>
      </c>
      <c r="H149" s="6">
        <f t="shared" ref="H149:H150" si="29">C149*E149*G149</f>
        <v>11160</v>
      </c>
      <c r="I149" s="89"/>
    </row>
    <row r="150" spans="1:11" s="20" customFormat="1" x14ac:dyDescent="0.15">
      <c r="A150" s="9" t="s">
        <v>69</v>
      </c>
      <c r="B150" s="9" t="s">
        <v>377</v>
      </c>
      <c r="C150" s="9">
        <v>14</v>
      </c>
      <c r="D150" s="9" t="s">
        <v>378</v>
      </c>
      <c r="E150" s="9">
        <v>1</v>
      </c>
      <c r="F150" s="9" t="s">
        <v>362</v>
      </c>
      <c r="G150" s="5">
        <v>80</v>
      </c>
      <c r="H150" s="6">
        <f t="shared" si="29"/>
        <v>1120</v>
      </c>
      <c r="I150" s="89"/>
    </row>
    <row r="151" spans="1:11" s="20" customFormat="1" x14ac:dyDescent="0.15">
      <c r="A151" s="9" t="s">
        <v>69</v>
      </c>
      <c r="B151" s="9" t="s">
        <v>401</v>
      </c>
      <c r="C151" s="9">
        <v>16</v>
      </c>
      <c r="D151" s="9" t="s">
        <v>43</v>
      </c>
      <c r="E151" s="9">
        <v>1</v>
      </c>
      <c r="F151" s="9" t="s">
        <v>40</v>
      </c>
      <c r="G151" s="5">
        <v>650</v>
      </c>
      <c r="H151" s="6">
        <f t="shared" ref="H151:H153" si="30">C151*E151*G151</f>
        <v>10400</v>
      </c>
      <c r="I151" s="89"/>
    </row>
    <row r="152" spans="1:11" s="20" customFormat="1" x14ac:dyDescent="0.15">
      <c r="A152" s="9" t="s">
        <v>69</v>
      </c>
      <c r="B152" s="9" t="s">
        <v>337</v>
      </c>
      <c r="C152" s="9">
        <v>40</v>
      </c>
      <c r="D152" s="9" t="s">
        <v>336</v>
      </c>
      <c r="E152" s="9">
        <v>1</v>
      </c>
      <c r="F152" s="9" t="s">
        <v>40</v>
      </c>
      <c r="G152" s="5">
        <v>235</v>
      </c>
      <c r="H152" s="6">
        <f t="shared" si="30"/>
        <v>9400</v>
      </c>
      <c r="I152" s="89"/>
    </row>
    <row r="153" spans="1:11" s="20" customFormat="1" x14ac:dyDescent="0.15">
      <c r="A153" s="9" t="s">
        <v>69</v>
      </c>
      <c r="B153" s="9" t="s">
        <v>338</v>
      </c>
      <c r="C153" s="9">
        <v>250</v>
      </c>
      <c r="D153" s="9" t="s">
        <v>336</v>
      </c>
      <c r="E153" s="9">
        <v>1</v>
      </c>
      <c r="F153" s="9" t="s">
        <v>40</v>
      </c>
      <c r="G153" s="5">
        <v>45</v>
      </c>
      <c r="H153" s="6">
        <f t="shared" si="30"/>
        <v>11250</v>
      </c>
      <c r="I153" s="89"/>
    </row>
    <row r="154" spans="1:11" s="20" customFormat="1" x14ac:dyDescent="0.15">
      <c r="A154" s="9" t="s">
        <v>69</v>
      </c>
      <c r="B154" s="9" t="s">
        <v>110</v>
      </c>
      <c r="C154" s="9">
        <v>100</v>
      </c>
      <c r="D154" s="9" t="s">
        <v>43</v>
      </c>
      <c r="E154" s="9">
        <v>1</v>
      </c>
      <c r="F154" s="9" t="s">
        <v>40</v>
      </c>
      <c r="G154" s="5">
        <v>400</v>
      </c>
      <c r="H154" s="6">
        <f t="shared" si="19"/>
        <v>40000</v>
      </c>
      <c r="I154" s="89"/>
    </row>
    <row r="155" spans="1:11" s="20" customFormat="1" x14ac:dyDescent="0.15">
      <c r="A155" s="9" t="s">
        <v>69</v>
      </c>
      <c r="B155" s="9" t="s">
        <v>365</v>
      </c>
      <c r="C155" s="9">
        <v>40</v>
      </c>
      <c r="D155" s="9" t="s">
        <v>336</v>
      </c>
      <c r="E155" s="9">
        <v>1</v>
      </c>
      <c r="F155" s="9" t="s">
        <v>40</v>
      </c>
      <c r="G155" s="5">
        <v>200</v>
      </c>
      <c r="H155" s="6">
        <f t="shared" si="19"/>
        <v>8000</v>
      </c>
      <c r="I155" s="89"/>
    </row>
    <row r="156" spans="1:11" s="20" customFormat="1" x14ac:dyDescent="0.15">
      <c r="A156" s="9" t="s">
        <v>69</v>
      </c>
      <c r="B156" s="9" t="s">
        <v>96</v>
      </c>
      <c r="C156" s="9">
        <v>300</v>
      </c>
      <c r="D156" s="9" t="s">
        <v>88</v>
      </c>
      <c r="E156" s="9">
        <v>1</v>
      </c>
      <c r="F156" s="9" t="s">
        <v>40</v>
      </c>
      <c r="G156" s="5">
        <v>150</v>
      </c>
      <c r="H156" s="6">
        <f t="shared" si="19"/>
        <v>45000</v>
      </c>
      <c r="I156" s="89"/>
    </row>
    <row r="157" spans="1:11" s="20" customFormat="1" x14ac:dyDescent="0.15">
      <c r="A157" s="9" t="s">
        <v>69</v>
      </c>
      <c r="B157" s="9" t="s">
        <v>89</v>
      </c>
      <c r="C157" s="9">
        <v>45</v>
      </c>
      <c r="D157" s="9" t="s">
        <v>70</v>
      </c>
      <c r="E157" s="9">
        <v>2</v>
      </c>
      <c r="F157" s="9" t="s">
        <v>36</v>
      </c>
      <c r="G157" s="5">
        <v>300</v>
      </c>
      <c r="H157" s="6">
        <f t="shared" si="19"/>
        <v>27000</v>
      </c>
      <c r="I157" s="89"/>
    </row>
    <row r="158" spans="1:11" s="20" customFormat="1" x14ac:dyDescent="0.15">
      <c r="A158" s="9" t="s">
        <v>69</v>
      </c>
      <c r="B158" s="9" t="s">
        <v>105</v>
      </c>
      <c r="C158" s="9">
        <v>9</v>
      </c>
      <c r="D158" s="9" t="s">
        <v>29</v>
      </c>
      <c r="E158" s="9">
        <v>2</v>
      </c>
      <c r="F158" s="9" t="s">
        <v>40</v>
      </c>
      <c r="G158" s="5">
        <v>1500</v>
      </c>
      <c r="H158" s="6">
        <f t="shared" si="19"/>
        <v>27000</v>
      </c>
      <c r="I158" s="89"/>
    </row>
    <row r="159" spans="1:11" s="20" customFormat="1" x14ac:dyDescent="0.15">
      <c r="A159" s="9" t="s">
        <v>129</v>
      </c>
      <c r="B159" s="9" t="s">
        <v>359</v>
      </c>
      <c r="C159" s="9">
        <v>1</v>
      </c>
      <c r="D159" s="9" t="s">
        <v>42</v>
      </c>
      <c r="E159" s="9">
        <v>1</v>
      </c>
      <c r="F159" s="9" t="s">
        <v>40</v>
      </c>
      <c r="G159" s="5">
        <v>12000</v>
      </c>
      <c r="H159" s="6">
        <f t="shared" si="19"/>
        <v>12000</v>
      </c>
      <c r="I159" s="89"/>
      <c r="J159" s="22"/>
      <c r="K159" s="22"/>
    </row>
    <row r="160" spans="1:11" s="20" customFormat="1" x14ac:dyDescent="0.15">
      <c r="A160" s="9" t="s">
        <v>129</v>
      </c>
      <c r="B160" s="9" t="s">
        <v>130</v>
      </c>
      <c r="C160" s="9">
        <v>1</v>
      </c>
      <c r="D160" s="9" t="s">
        <v>42</v>
      </c>
      <c r="E160" s="9">
        <v>1</v>
      </c>
      <c r="F160" s="9" t="s">
        <v>40</v>
      </c>
      <c r="G160" s="5">
        <v>8000</v>
      </c>
      <c r="H160" s="6">
        <f t="shared" si="19"/>
        <v>8000</v>
      </c>
      <c r="I160" s="89"/>
      <c r="J160" s="22"/>
      <c r="K160" s="22"/>
    </row>
    <row r="161" spans="1:9" s="20" customFormat="1" x14ac:dyDescent="0.15">
      <c r="A161" s="9" t="s">
        <v>129</v>
      </c>
      <c r="B161" s="9" t="s">
        <v>227</v>
      </c>
      <c r="C161" s="9">
        <v>1</v>
      </c>
      <c r="D161" s="9" t="s">
        <v>42</v>
      </c>
      <c r="E161" s="9">
        <v>1</v>
      </c>
      <c r="F161" s="9" t="s">
        <v>40</v>
      </c>
      <c r="G161" s="5">
        <v>358000</v>
      </c>
      <c r="H161" s="6">
        <f t="shared" si="19"/>
        <v>358000</v>
      </c>
      <c r="I161" s="89"/>
    </row>
    <row r="162" spans="1:9" s="20" customFormat="1" x14ac:dyDescent="0.15">
      <c r="A162" s="9" t="s">
        <v>234</v>
      </c>
      <c r="B162" s="9" t="s">
        <v>235</v>
      </c>
      <c r="C162" s="9">
        <v>1</v>
      </c>
      <c r="D162" s="9" t="s">
        <v>65</v>
      </c>
      <c r="E162" s="9">
        <v>1</v>
      </c>
      <c r="F162" s="9" t="s">
        <v>40</v>
      </c>
      <c r="G162" s="5">
        <v>9000</v>
      </c>
      <c r="H162" s="6">
        <f t="shared" si="19"/>
        <v>9000</v>
      </c>
      <c r="I162" s="89"/>
    </row>
    <row r="163" spans="1:9" s="20" customFormat="1" x14ac:dyDescent="0.15">
      <c r="A163" s="9" t="s">
        <v>72</v>
      </c>
      <c r="B163" s="9" t="s">
        <v>406</v>
      </c>
      <c r="C163" s="9">
        <v>1</v>
      </c>
      <c r="D163" s="9" t="s">
        <v>65</v>
      </c>
      <c r="E163" s="9">
        <v>1</v>
      </c>
      <c r="F163" s="9" t="s">
        <v>40</v>
      </c>
      <c r="G163" s="5">
        <v>7000</v>
      </c>
      <c r="H163" s="6">
        <f t="shared" si="17"/>
        <v>7000</v>
      </c>
      <c r="I163" s="89"/>
    </row>
    <row r="164" spans="1:9" s="29" customFormat="1" x14ac:dyDescent="0.15">
      <c r="A164" s="9" t="s">
        <v>21</v>
      </c>
      <c r="B164" s="9" t="s">
        <v>137</v>
      </c>
      <c r="C164" s="9">
        <v>0</v>
      </c>
      <c r="D164" s="9" t="s">
        <v>43</v>
      </c>
      <c r="E164" s="9">
        <v>1</v>
      </c>
      <c r="F164" s="9" t="s">
        <v>40</v>
      </c>
      <c r="G164" s="5">
        <v>40000</v>
      </c>
      <c r="H164" s="6">
        <f t="shared" si="17"/>
        <v>0</v>
      </c>
      <c r="I164" s="89"/>
    </row>
    <row r="165" spans="1:9" s="17" customFormat="1" ht="28" x14ac:dyDescent="0.15">
      <c r="A165" s="2" t="s">
        <v>27</v>
      </c>
      <c r="B165" s="2" t="s">
        <v>3</v>
      </c>
      <c r="C165" s="11"/>
      <c r="D165" s="11"/>
      <c r="E165" s="11"/>
      <c r="F165" s="11"/>
      <c r="G165" s="12"/>
      <c r="H165" s="12"/>
      <c r="I165" s="3">
        <f>SUM(H166:H248)</f>
        <v>813552.5</v>
      </c>
    </row>
    <row r="166" spans="1:9" s="17" customFormat="1" x14ac:dyDescent="0.15">
      <c r="A166" s="15" t="s">
        <v>79</v>
      </c>
      <c r="B166" s="16" t="s">
        <v>159</v>
      </c>
      <c r="C166" s="10">
        <v>30</v>
      </c>
      <c r="D166" s="10" t="s">
        <v>165</v>
      </c>
      <c r="E166" s="10">
        <v>1</v>
      </c>
      <c r="F166" s="10" t="s">
        <v>40</v>
      </c>
      <c r="G166" s="5">
        <v>400</v>
      </c>
      <c r="H166" s="6">
        <f t="shared" si="17"/>
        <v>12000</v>
      </c>
      <c r="I166" s="86"/>
    </row>
    <row r="167" spans="1:9" s="17" customFormat="1" x14ac:dyDescent="0.15">
      <c r="A167" s="15" t="s">
        <v>79</v>
      </c>
      <c r="B167" s="16" t="s">
        <v>161</v>
      </c>
      <c r="C167" s="10">
        <v>1350</v>
      </c>
      <c r="D167" s="10" t="s">
        <v>70</v>
      </c>
      <c r="E167" s="10">
        <v>1</v>
      </c>
      <c r="F167" s="10" t="s">
        <v>40</v>
      </c>
      <c r="G167" s="5">
        <v>7</v>
      </c>
      <c r="H167" s="6">
        <f t="shared" si="17"/>
        <v>9450</v>
      </c>
      <c r="I167" s="86"/>
    </row>
    <row r="168" spans="1:9" s="17" customFormat="1" x14ac:dyDescent="0.15">
      <c r="A168" s="15" t="s">
        <v>79</v>
      </c>
      <c r="B168" s="16" t="s">
        <v>162</v>
      </c>
      <c r="C168" s="10">
        <v>1350</v>
      </c>
      <c r="D168" s="10" t="s">
        <v>70</v>
      </c>
      <c r="E168" s="10">
        <v>1</v>
      </c>
      <c r="F168" s="10" t="s">
        <v>40</v>
      </c>
      <c r="G168" s="5">
        <v>20</v>
      </c>
      <c r="H168" s="6">
        <f t="shared" ref="H168:H200" si="31">C168*E168*G168</f>
        <v>27000</v>
      </c>
      <c r="I168" s="86"/>
    </row>
    <row r="169" spans="1:9" s="17" customFormat="1" x14ac:dyDescent="0.15">
      <c r="A169" s="15" t="s">
        <v>79</v>
      </c>
      <c r="B169" s="16" t="s">
        <v>164</v>
      </c>
      <c r="C169" s="10">
        <v>1450</v>
      </c>
      <c r="D169" s="10" t="s">
        <v>70</v>
      </c>
      <c r="E169" s="10">
        <v>1</v>
      </c>
      <c r="F169" s="10" t="s">
        <v>40</v>
      </c>
      <c r="G169" s="5">
        <v>7</v>
      </c>
      <c r="H169" s="6">
        <f t="shared" si="31"/>
        <v>10150</v>
      </c>
      <c r="I169" s="86"/>
    </row>
    <row r="170" spans="1:9" s="17" customFormat="1" x14ac:dyDescent="0.15">
      <c r="A170" s="15" t="s">
        <v>79</v>
      </c>
      <c r="B170" s="16" t="s">
        <v>163</v>
      </c>
      <c r="C170" s="10">
        <v>150</v>
      </c>
      <c r="D170" s="10" t="s">
        <v>165</v>
      </c>
      <c r="E170" s="10">
        <v>1</v>
      </c>
      <c r="F170" s="10" t="s">
        <v>40</v>
      </c>
      <c r="G170" s="5">
        <v>15</v>
      </c>
      <c r="H170" s="6">
        <f t="shared" si="31"/>
        <v>2250</v>
      </c>
      <c r="I170" s="86"/>
    </row>
    <row r="171" spans="1:9" s="17" customFormat="1" x14ac:dyDescent="0.15">
      <c r="A171" s="15" t="s">
        <v>79</v>
      </c>
      <c r="B171" s="16" t="s">
        <v>462</v>
      </c>
      <c r="C171" s="10">
        <v>1300</v>
      </c>
      <c r="D171" s="10" t="s">
        <v>165</v>
      </c>
      <c r="E171" s="10">
        <v>1</v>
      </c>
      <c r="F171" s="10" t="s">
        <v>40</v>
      </c>
      <c r="G171" s="5">
        <v>4.8</v>
      </c>
      <c r="H171" s="6">
        <f t="shared" ref="H171" si="32">C171*E171*G171</f>
        <v>6240</v>
      </c>
      <c r="I171" s="86"/>
    </row>
    <row r="172" spans="1:9" s="17" customFormat="1" x14ac:dyDescent="0.15">
      <c r="A172" s="15" t="s">
        <v>79</v>
      </c>
      <c r="B172" s="16" t="s">
        <v>381</v>
      </c>
      <c r="C172" s="10">
        <v>66</v>
      </c>
      <c r="D172" s="10" t="s">
        <v>70</v>
      </c>
      <c r="E172" s="10">
        <v>1</v>
      </c>
      <c r="F172" s="10" t="s">
        <v>40</v>
      </c>
      <c r="G172" s="5">
        <v>35</v>
      </c>
      <c r="H172" s="6">
        <f t="shared" si="31"/>
        <v>2310</v>
      </c>
      <c r="I172" s="86"/>
    </row>
    <row r="173" spans="1:9" s="17" customFormat="1" x14ac:dyDescent="0.15">
      <c r="A173" s="15" t="s">
        <v>79</v>
      </c>
      <c r="B173" s="16" t="s">
        <v>417</v>
      </c>
      <c r="C173" s="10">
        <f>82+30</f>
        <v>112</v>
      </c>
      <c r="D173" s="10" t="s">
        <v>70</v>
      </c>
      <c r="E173" s="10">
        <v>1</v>
      </c>
      <c r="F173" s="10" t="s">
        <v>40</v>
      </c>
      <c r="G173" s="5">
        <v>65</v>
      </c>
      <c r="H173" s="6">
        <f t="shared" si="31"/>
        <v>7280</v>
      </c>
      <c r="I173" s="86"/>
    </row>
    <row r="174" spans="1:9" s="17" customFormat="1" x14ac:dyDescent="0.15">
      <c r="A174" s="15" t="s">
        <v>79</v>
      </c>
      <c r="B174" s="16" t="s">
        <v>222</v>
      </c>
      <c r="C174" s="10">
        <v>150</v>
      </c>
      <c r="D174" s="10" t="s">
        <v>70</v>
      </c>
      <c r="E174" s="10">
        <v>1</v>
      </c>
      <c r="F174" s="10" t="s">
        <v>40</v>
      </c>
      <c r="G174" s="5">
        <v>65</v>
      </c>
      <c r="H174" s="6">
        <f t="shared" si="31"/>
        <v>9750</v>
      </c>
      <c r="I174" s="86"/>
    </row>
    <row r="175" spans="1:9" s="30" customFormat="1" x14ac:dyDescent="0.15">
      <c r="A175" s="15" t="s">
        <v>79</v>
      </c>
      <c r="B175" s="16" t="s">
        <v>395</v>
      </c>
      <c r="C175" s="10">
        <v>1</v>
      </c>
      <c r="D175" s="10" t="s">
        <v>45</v>
      </c>
      <c r="E175" s="10">
        <v>1</v>
      </c>
      <c r="F175" s="10" t="s">
        <v>40</v>
      </c>
      <c r="G175" s="5">
        <v>3500</v>
      </c>
      <c r="H175" s="6">
        <f t="shared" si="31"/>
        <v>3500</v>
      </c>
      <c r="I175" s="86"/>
    </row>
    <row r="176" spans="1:9" x14ac:dyDescent="0.15">
      <c r="A176" s="15" t="s">
        <v>79</v>
      </c>
      <c r="B176" s="16" t="s">
        <v>340</v>
      </c>
      <c r="C176" s="10">
        <v>1</v>
      </c>
      <c r="D176" s="10" t="s">
        <v>45</v>
      </c>
      <c r="E176" s="10">
        <v>1</v>
      </c>
      <c r="F176" s="10" t="s">
        <v>40</v>
      </c>
      <c r="G176" s="5">
        <v>338</v>
      </c>
      <c r="H176" s="6">
        <f t="shared" ref="H176" si="33">C176*E176*G176</f>
        <v>338</v>
      </c>
      <c r="I176" s="86"/>
    </row>
    <row r="177" spans="1:9" x14ac:dyDescent="0.15">
      <c r="A177" s="15" t="s">
        <v>79</v>
      </c>
      <c r="B177" s="16" t="s">
        <v>398</v>
      </c>
      <c r="C177" s="10">
        <v>3500</v>
      </c>
      <c r="D177" s="10" t="s">
        <v>70</v>
      </c>
      <c r="E177" s="10">
        <v>1</v>
      </c>
      <c r="F177" s="10" t="s">
        <v>40</v>
      </c>
      <c r="G177" s="5">
        <v>0.5</v>
      </c>
      <c r="H177" s="6">
        <f t="shared" ref="H177:H180" si="34">C177*E177*G177</f>
        <v>1750</v>
      </c>
      <c r="I177" s="86"/>
    </row>
    <row r="178" spans="1:9" x14ac:dyDescent="0.15">
      <c r="A178" s="15" t="s">
        <v>79</v>
      </c>
      <c r="B178" s="16" t="s">
        <v>399</v>
      </c>
      <c r="C178" s="10">
        <v>500</v>
      </c>
      <c r="D178" s="10" t="s">
        <v>70</v>
      </c>
      <c r="E178" s="10">
        <v>1</v>
      </c>
      <c r="F178" s="10" t="s">
        <v>40</v>
      </c>
      <c r="G178" s="5">
        <v>21.8</v>
      </c>
      <c r="H178" s="6">
        <f t="shared" si="34"/>
        <v>10900</v>
      </c>
      <c r="I178" s="86"/>
    </row>
    <row r="179" spans="1:9" x14ac:dyDescent="0.15">
      <c r="A179" s="15" t="s">
        <v>79</v>
      </c>
      <c r="B179" s="16" t="s">
        <v>416</v>
      </c>
      <c r="C179" s="10">
        <v>500</v>
      </c>
      <c r="D179" s="10" t="s">
        <v>70</v>
      </c>
      <c r="E179" s="10">
        <v>1</v>
      </c>
      <c r="F179" s="10" t="s">
        <v>40</v>
      </c>
      <c r="G179" s="5">
        <v>2</v>
      </c>
      <c r="H179" s="6">
        <f t="shared" ref="H179" si="35">C179*E179*G179</f>
        <v>1000</v>
      </c>
      <c r="I179" s="86"/>
    </row>
    <row r="180" spans="1:9" x14ac:dyDescent="0.15">
      <c r="A180" s="15" t="s">
        <v>79</v>
      </c>
      <c r="B180" s="16" t="s">
        <v>400</v>
      </c>
      <c r="C180" s="10">
        <v>8</v>
      </c>
      <c r="D180" s="10" t="s">
        <v>70</v>
      </c>
      <c r="E180" s="10">
        <v>1</v>
      </c>
      <c r="F180" s="10" t="s">
        <v>40</v>
      </c>
      <c r="G180" s="5">
        <v>175</v>
      </c>
      <c r="H180" s="6">
        <f t="shared" si="34"/>
        <v>1400</v>
      </c>
      <c r="I180" s="86"/>
    </row>
    <row r="181" spans="1:9" x14ac:dyDescent="0.15">
      <c r="A181" s="15" t="s">
        <v>79</v>
      </c>
      <c r="B181" s="16" t="s">
        <v>464</v>
      </c>
      <c r="C181" s="10">
        <v>16</v>
      </c>
      <c r="D181" s="10" t="s">
        <v>70</v>
      </c>
      <c r="E181" s="10">
        <v>1</v>
      </c>
      <c r="F181" s="10" t="s">
        <v>40</v>
      </c>
      <c r="G181" s="5">
        <v>86</v>
      </c>
      <c r="H181" s="6">
        <f t="shared" ref="H181:H183" si="36">C181*E181*G181</f>
        <v>1376</v>
      </c>
      <c r="I181" s="86"/>
    </row>
    <row r="182" spans="1:9" x14ac:dyDescent="0.15">
      <c r="A182" s="15" t="s">
        <v>79</v>
      </c>
      <c r="B182" s="16" t="s">
        <v>466</v>
      </c>
      <c r="C182" s="10">
        <v>6</v>
      </c>
      <c r="D182" s="10" t="s">
        <v>336</v>
      </c>
      <c r="E182" s="10">
        <v>1</v>
      </c>
      <c r="F182" s="10" t="s">
        <v>362</v>
      </c>
      <c r="G182" s="5">
        <v>165</v>
      </c>
      <c r="H182" s="6">
        <f t="shared" si="36"/>
        <v>990</v>
      </c>
      <c r="I182" s="86"/>
    </row>
    <row r="183" spans="1:9" s="17" customFormat="1" x14ac:dyDescent="0.15">
      <c r="A183" s="15" t="s">
        <v>79</v>
      </c>
      <c r="B183" s="16" t="s">
        <v>404</v>
      </c>
      <c r="C183" s="10">
        <v>20</v>
      </c>
      <c r="D183" s="10" t="s">
        <v>70</v>
      </c>
      <c r="E183" s="10">
        <v>1</v>
      </c>
      <c r="F183" s="10" t="s">
        <v>40</v>
      </c>
      <c r="G183" s="5">
        <v>70</v>
      </c>
      <c r="H183" s="6">
        <f t="shared" si="36"/>
        <v>1400</v>
      </c>
      <c r="I183" s="86"/>
    </row>
    <row r="184" spans="1:9" s="17" customFormat="1" x14ac:dyDescent="0.15">
      <c r="A184" s="15" t="s">
        <v>223</v>
      </c>
      <c r="B184" s="16" t="s">
        <v>407</v>
      </c>
      <c r="C184" s="10">
        <v>6</v>
      </c>
      <c r="D184" s="10" t="s">
        <v>70</v>
      </c>
      <c r="E184" s="10">
        <v>1</v>
      </c>
      <c r="F184" s="10" t="s">
        <v>40</v>
      </c>
      <c r="G184" s="5">
        <v>118</v>
      </c>
      <c r="H184" s="6">
        <f t="shared" si="31"/>
        <v>708</v>
      </c>
      <c r="I184" s="86"/>
    </row>
    <row r="185" spans="1:9" s="17" customFormat="1" x14ac:dyDescent="0.15">
      <c r="A185" s="15" t="s">
        <v>223</v>
      </c>
      <c r="B185" s="16" t="s">
        <v>382</v>
      </c>
      <c r="C185" s="10">
        <v>20</v>
      </c>
      <c r="D185" s="10" t="s">
        <v>70</v>
      </c>
      <c r="E185" s="10">
        <v>1</v>
      </c>
      <c r="F185" s="10" t="s">
        <v>40</v>
      </c>
      <c r="G185" s="5">
        <v>110</v>
      </c>
      <c r="H185" s="6">
        <f t="shared" si="31"/>
        <v>2200</v>
      </c>
      <c r="I185" s="86"/>
    </row>
    <row r="186" spans="1:9" s="17" customFormat="1" x14ac:dyDescent="0.15">
      <c r="A186" s="15" t="s">
        <v>223</v>
      </c>
      <c r="B186" s="16" t="s">
        <v>383</v>
      </c>
      <c r="C186" s="10">
        <v>7</v>
      </c>
      <c r="D186" s="10" t="s">
        <v>70</v>
      </c>
      <c r="E186" s="10">
        <v>1</v>
      </c>
      <c r="F186" s="10" t="s">
        <v>40</v>
      </c>
      <c r="G186" s="5">
        <v>345</v>
      </c>
      <c r="H186" s="6">
        <f t="shared" ref="H186:H197" si="37">C186*E186*G186</f>
        <v>2415</v>
      </c>
      <c r="I186" s="86"/>
    </row>
    <row r="187" spans="1:9" s="17" customFormat="1" x14ac:dyDescent="0.15">
      <c r="A187" s="15" t="s">
        <v>223</v>
      </c>
      <c r="B187" s="16" t="s">
        <v>384</v>
      </c>
      <c r="C187" s="10">
        <v>2</v>
      </c>
      <c r="D187" s="10" t="s">
        <v>43</v>
      </c>
      <c r="E187" s="10">
        <v>1</v>
      </c>
      <c r="F187" s="10" t="s">
        <v>40</v>
      </c>
      <c r="G187" s="5">
        <v>450</v>
      </c>
      <c r="H187" s="6">
        <f t="shared" si="37"/>
        <v>900</v>
      </c>
      <c r="I187" s="86"/>
    </row>
    <row r="188" spans="1:9" s="17" customFormat="1" x14ac:dyDescent="0.15">
      <c r="A188" s="15" t="s">
        <v>223</v>
      </c>
      <c r="B188" s="16" t="s">
        <v>394</v>
      </c>
      <c r="C188" s="10">
        <v>95</v>
      </c>
      <c r="D188" s="10" t="s">
        <v>70</v>
      </c>
      <c r="E188" s="10">
        <v>1</v>
      </c>
      <c r="F188" s="10" t="s">
        <v>40</v>
      </c>
      <c r="G188" s="5">
        <v>18</v>
      </c>
      <c r="H188" s="6">
        <f t="shared" si="37"/>
        <v>1710</v>
      </c>
      <c r="I188" s="86"/>
    </row>
    <row r="189" spans="1:9" s="17" customFormat="1" x14ac:dyDescent="0.15">
      <c r="A189" s="15" t="s">
        <v>223</v>
      </c>
      <c r="B189" s="16" t="s">
        <v>386</v>
      </c>
      <c r="C189" s="10">
        <v>1</v>
      </c>
      <c r="D189" s="10" t="s">
        <v>45</v>
      </c>
      <c r="E189" s="10">
        <v>1</v>
      </c>
      <c r="F189" s="10" t="s">
        <v>40</v>
      </c>
      <c r="G189" s="5">
        <v>850</v>
      </c>
      <c r="H189" s="6">
        <f t="shared" si="37"/>
        <v>850</v>
      </c>
      <c r="I189" s="86"/>
    </row>
    <row r="190" spans="1:9" s="17" customFormat="1" x14ac:dyDescent="0.15">
      <c r="A190" s="15" t="s">
        <v>223</v>
      </c>
      <c r="B190" s="16" t="s">
        <v>389</v>
      </c>
      <c r="C190" s="10">
        <v>2</v>
      </c>
      <c r="D190" s="10" t="s">
        <v>70</v>
      </c>
      <c r="E190" s="10">
        <v>1</v>
      </c>
      <c r="F190" s="10" t="s">
        <v>40</v>
      </c>
      <c r="G190" s="5">
        <v>550</v>
      </c>
      <c r="H190" s="6">
        <f t="shared" si="37"/>
        <v>1100</v>
      </c>
      <c r="I190" s="86"/>
    </row>
    <row r="191" spans="1:9" s="17" customFormat="1" x14ac:dyDescent="0.15">
      <c r="A191" s="15" t="s">
        <v>223</v>
      </c>
      <c r="B191" s="16" t="s">
        <v>390</v>
      </c>
      <c r="C191" s="10">
        <v>3</v>
      </c>
      <c r="D191" s="10" t="s">
        <v>391</v>
      </c>
      <c r="E191" s="10">
        <v>1</v>
      </c>
      <c r="F191" s="10" t="s">
        <v>40</v>
      </c>
      <c r="G191" s="5">
        <v>179</v>
      </c>
      <c r="H191" s="6">
        <f t="shared" si="37"/>
        <v>537</v>
      </c>
      <c r="I191" s="86"/>
    </row>
    <row r="192" spans="1:9" s="17" customFormat="1" x14ac:dyDescent="0.15">
      <c r="A192" s="15" t="s">
        <v>223</v>
      </c>
      <c r="B192" s="16" t="s">
        <v>392</v>
      </c>
      <c r="C192" s="10">
        <v>1</v>
      </c>
      <c r="D192" s="10" t="s">
        <v>45</v>
      </c>
      <c r="E192" s="10">
        <v>1</v>
      </c>
      <c r="F192" s="10" t="s">
        <v>40</v>
      </c>
      <c r="G192" s="5">
        <v>200</v>
      </c>
      <c r="H192" s="6">
        <f t="shared" si="37"/>
        <v>200</v>
      </c>
      <c r="I192" s="86"/>
    </row>
    <row r="193" spans="1:9" s="17" customFormat="1" x14ac:dyDescent="0.15">
      <c r="A193" s="15" t="s">
        <v>223</v>
      </c>
      <c r="B193" s="16" t="s">
        <v>396</v>
      </c>
      <c r="C193" s="10">
        <v>1</v>
      </c>
      <c r="D193" s="10" t="s">
        <v>45</v>
      </c>
      <c r="E193" s="10">
        <v>1</v>
      </c>
      <c r="F193" s="10" t="s">
        <v>40</v>
      </c>
      <c r="G193" s="5">
        <v>500</v>
      </c>
      <c r="H193" s="6">
        <f t="shared" ref="H193" si="38">C193*E193*G193</f>
        <v>500</v>
      </c>
      <c r="I193" s="86"/>
    </row>
    <row r="194" spans="1:9" s="17" customFormat="1" x14ac:dyDescent="0.15">
      <c r="A194" s="15" t="s">
        <v>223</v>
      </c>
      <c r="B194" s="16" t="s">
        <v>387</v>
      </c>
      <c r="C194" s="10">
        <v>2</v>
      </c>
      <c r="D194" s="10" t="s">
        <v>70</v>
      </c>
      <c r="E194" s="10">
        <v>1</v>
      </c>
      <c r="F194" s="10" t="s">
        <v>40</v>
      </c>
      <c r="G194" s="5">
        <v>98</v>
      </c>
      <c r="H194" s="6">
        <f t="shared" si="37"/>
        <v>196</v>
      </c>
      <c r="I194" s="86"/>
    </row>
    <row r="195" spans="1:9" s="17" customFormat="1" x14ac:dyDescent="0.15">
      <c r="A195" s="15" t="s">
        <v>223</v>
      </c>
      <c r="B195" s="16" t="s">
        <v>388</v>
      </c>
      <c r="C195" s="10">
        <v>1</v>
      </c>
      <c r="D195" s="10" t="s">
        <v>70</v>
      </c>
      <c r="E195" s="10">
        <v>1</v>
      </c>
      <c r="F195" s="10" t="s">
        <v>40</v>
      </c>
      <c r="G195" s="5">
        <v>970</v>
      </c>
      <c r="H195" s="6">
        <f t="shared" si="37"/>
        <v>970</v>
      </c>
      <c r="I195" s="86"/>
    </row>
    <row r="196" spans="1:9" s="17" customFormat="1" x14ac:dyDescent="0.15">
      <c r="A196" s="15" t="s">
        <v>223</v>
      </c>
      <c r="B196" s="16" t="s">
        <v>455</v>
      </c>
      <c r="C196" s="10">
        <v>2</v>
      </c>
      <c r="D196" s="10" t="s">
        <v>336</v>
      </c>
      <c r="E196" s="10">
        <v>1</v>
      </c>
      <c r="F196" s="10" t="s">
        <v>362</v>
      </c>
      <c r="G196" s="5">
        <v>500</v>
      </c>
      <c r="H196" s="6">
        <f t="shared" si="37"/>
        <v>1000</v>
      </c>
      <c r="I196" s="86"/>
    </row>
    <row r="197" spans="1:9" s="17" customFormat="1" x14ac:dyDescent="0.15">
      <c r="A197" s="15" t="s">
        <v>223</v>
      </c>
      <c r="B197" s="16" t="s">
        <v>393</v>
      </c>
      <c r="C197" s="10">
        <v>1</v>
      </c>
      <c r="D197" s="10" t="s">
        <v>45</v>
      </c>
      <c r="E197" s="10">
        <v>1</v>
      </c>
      <c r="F197" s="10" t="s">
        <v>40</v>
      </c>
      <c r="G197" s="5">
        <v>600</v>
      </c>
      <c r="H197" s="6">
        <f t="shared" si="37"/>
        <v>600</v>
      </c>
      <c r="I197" s="86"/>
    </row>
    <row r="198" spans="1:9" s="17" customFormat="1" ht="28" x14ac:dyDescent="0.15">
      <c r="A198" s="15" t="s">
        <v>223</v>
      </c>
      <c r="B198" s="16" t="s">
        <v>233</v>
      </c>
      <c r="C198" s="10">
        <v>1</v>
      </c>
      <c r="D198" s="10" t="s">
        <v>45</v>
      </c>
      <c r="E198" s="10">
        <v>1</v>
      </c>
      <c r="F198" s="10" t="s">
        <v>40</v>
      </c>
      <c r="G198" s="5">
        <f>49*10+690+149*7+79*7+49*8+990</f>
        <v>4158</v>
      </c>
      <c r="H198" s="6">
        <f t="shared" si="31"/>
        <v>4158</v>
      </c>
      <c r="I198" s="86"/>
    </row>
    <row r="199" spans="1:9" s="17" customFormat="1" x14ac:dyDescent="0.15">
      <c r="A199" s="15" t="s">
        <v>223</v>
      </c>
      <c r="B199" s="16" t="s">
        <v>403</v>
      </c>
      <c r="C199" s="10">
        <v>1</v>
      </c>
      <c r="D199" s="10" t="s">
        <v>45</v>
      </c>
      <c r="E199" s="10">
        <v>1</v>
      </c>
      <c r="F199" s="10" t="s">
        <v>40</v>
      </c>
      <c r="G199" s="5">
        <v>200</v>
      </c>
      <c r="H199" s="6">
        <f t="shared" ref="H199" si="39">C199*E199*G199</f>
        <v>200</v>
      </c>
      <c r="I199" s="86"/>
    </row>
    <row r="200" spans="1:9" s="17" customFormat="1" x14ac:dyDescent="0.15">
      <c r="A200" s="15" t="s">
        <v>223</v>
      </c>
      <c r="B200" s="16" t="s">
        <v>357</v>
      </c>
      <c r="C200" s="10">
        <v>80</v>
      </c>
      <c r="D200" s="10" t="s">
        <v>70</v>
      </c>
      <c r="E200" s="10">
        <v>1</v>
      </c>
      <c r="F200" s="10" t="s">
        <v>40</v>
      </c>
      <c r="G200" s="5">
        <v>29</v>
      </c>
      <c r="H200" s="6">
        <f t="shared" si="31"/>
        <v>2320</v>
      </c>
      <c r="I200" s="86"/>
    </row>
    <row r="201" spans="1:9" s="17" customFormat="1" x14ac:dyDescent="0.15">
      <c r="A201" s="15" t="s">
        <v>223</v>
      </c>
      <c r="B201" s="16" t="s">
        <v>358</v>
      </c>
      <c r="C201" s="10">
        <v>20</v>
      </c>
      <c r="D201" s="10" t="s">
        <v>70</v>
      </c>
      <c r="E201" s="10">
        <v>1</v>
      </c>
      <c r="F201" s="10" t="s">
        <v>40</v>
      </c>
      <c r="G201" s="5">
        <v>54</v>
      </c>
      <c r="H201" s="6">
        <f t="shared" ref="H201" si="40">C201*E201*G201</f>
        <v>1080</v>
      </c>
      <c r="I201" s="86"/>
    </row>
    <row r="202" spans="1:9" s="17" customFormat="1" x14ac:dyDescent="0.15">
      <c r="A202" s="15" t="s">
        <v>223</v>
      </c>
      <c r="B202" s="16" t="s">
        <v>354</v>
      </c>
      <c r="C202" s="10">
        <v>100</v>
      </c>
      <c r="D202" s="10" t="s">
        <v>70</v>
      </c>
      <c r="E202" s="10">
        <v>1</v>
      </c>
      <c r="F202" s="10" t="s">
        <v>40</v>
      </c>
      <c r="G202" s="5">
        <v>24.5</v>
      </c>
      <c r="H202" s="6">
        <f t="shared" ref="H202:H206" si="41">C202*E202*G202</f>
        <v>2450</v>
      </c>
      <c r="I202" s="86"/>
    </row>
    <row r="203" spans="1:9" s="17" customFormat="1" x14ac:dyDescent="0.15">
      <c r="A203" s="15" t="s">
        <v>223</v>
      </c>
      <c r="B203" s="16" t="s">
        <v>355</v>
      </c>
      <c r="C203" s="10">
        <v>210</v>
      </c>
      <c r="D203" s="10" t="s">
        <v>70</v>
      </c>
      <c r="E203" s="10">
        <v>1</v>
      </c>
      <c r="F203" s="10" t="s">
        <v>40</v>
      </c>
      <c r="G203" s="5">
        <v>21</v>
      </c>
      <c r="H203" s="6">
        <f t="shared" si="41"/>
        <v>4410</v>
      </c>
      <c r="I203" s="86"/>
    </row>
    <row r="204" spans="1:9" s="17" customFormat="1" x14ac:dyDescent="0.15">
      <c r="A204" s="15" t="s">
        <v>223</v>
      </c>
      <c r="B204" s="16" t="s">
        <v>385</v>
      </c>
      <c r="C204" s="10">
        <v>100</v>
      </c>
      <c r="D204" s="10" t="s">
        <v>336</v>
      </c>
      <c r="E204" s="10">
        <v>1</v>
      </c>
      <c r="F204" s="10" t="s">
        <v>362</v>
      </c>
      <c r="G204" s="5">
        <v>25</v>
      </c>
      <c r="H204" s="6">
        <f t="shared" si="41"/>
        <v>2500</v>
      </c>
      <c r="I204" s="86"/>
    </row>
    <row r="205" spans="1:9" s="17" customFormat="1" x14ac:dyDescent="0.15">
      <c r="A205" s="15" t="s">
        <v>223</v>
      </c>
      <c r="B205" s="16" t="s">
        <v>402</v>
      </c>
      <c r="C205" s="10">
        <v>300</v>
      </c>
      <c r="D205" s="10" t="s">
        <v>336</v>
      </c>
      <c r="E205" s="10">
        <v>1</v>
      </c>
      <c r="F205" s="10" t="s">
        <v>362</v>
      </c>
      <c r="G205" s="5">
        <v>4.8</v>
      </c>
      <c r="H205" s="6">
        <f t="shared" ref="H205" si="42">C205*E205*G205</f>
        <v>1440</v>
      </c>
      <c r="I205" s="86"/>
    </row>
    <row r="206" spans="1:9" s="17" customFormat="1" x14ac:dyDescent="0.15">
      <c r="A206" s="15" t="s">
        <v>223</v>
      </c>
      <c r="B206" s="16" t="s">
        <v>356</v>
      </c>
      <c r="C206" s="10">
        <v>200</v>
      </c>
      <c r="D206" s="10" t="s">
        <v>70</v>
      </c>
      <c r="E206" s="10">
        <v>1</v>
      </c>
      <c r="F206" s="10" t="s">
        <v>40</v>
      </c>
      <c r="G206" s="5">
        <v>14.5</v>
      </c>
      <c r="H206" s="6">
        <f t="shared" si="41"/>
        <v>2900</v>
      </c>
      <c r="I206" s="86"/>
    </row>
    <row r="207" spans="1:9" s="17" customFormat="1" x14ac:dyDescent="0.15">
      <c r="A207" s="15" t="s">
        <v>223</v>
      </c>
      <c r="B207" s="16" t="s">
        <v>408</v>
      </c>
      <c r="C207" s="10">
        <v>1000</v>
      </c>
      <c r="D207" s="10" t="s">
        <v>70</v>
      </c>
      <c r="E207" s="10">
        <v>1</v>
      </c>
      <c r="F207" s="10" t="s">
        <v>40</v>
      </c>
      <c r="G207" s="5">
        <v>2</v>
      </c>
      <c r="H207" s="6">
        <f t="shared" ref="H207:H210" si="43">C207*E207*G207</f>
        <v>2000</v>
      </c>
      <c r="I207" s="86"/>
    </row>
    <row r="208" spans="1:9" s="17" customFormat="1" x14ac:dyDescent="0.15">
      <c r="A208" s="15" t="s">
        <v>223</v>
      </c>
      <c r="B208" s="16" t="s">
        <v>409</v>
      </c>
      <c r="C208" s="10">
        <v>200</v>
      </c>
      <c r="D208" s="10" t="s">
        <v>70</v>
      </c>
      <c r="E208" s="10">
        <v>1</v>
      </c>
      <c r="F208" s="10" t="s">
        <v>40</v>
      </c>
      <c r="G208" s="5">
        <v>8</v>
      </c>
      <c r="H208" s="6">
        <f t="shared" si="43"/>
        <v>1600</v>
      </c>
      <c r="I208" s="86"/>
    </row>
    <row r="209" spans="1:9" s="17" customFormat="1" x14ac:dyDescent="0.15">
      <c r="A209" s="15" t="s">
        <v>223</v>
      </c>
      <c r="B209" s="16" t="s">
        <v>415</v>
      </c>
      <c r="C209" s="10">
        <v>100</v>
      </c>
      <c r="D209" s="10" t="s">
        <v>70</v>
      </c>
      <c r="E209" s="10">
        <v>1</v>
      </c>
      <c r="F209" s="10" t="s">
        <v>40</v>
      </c>
      <c r="G209" s="5">
        <v>25.5</v>
      </c>
      <c r="H209" s="6">
        <f t="shared" ref="H209" si="44">C209*E209*G209</f>
        <v>2550</v>
      </c>
      <c r="I209" s="86"/>
    </row>
    <row r="210" spans="1:9" s="17" customFormat="1" x14ac:dyDescent="0.15">
      <c r="A210" s="15" t="s">
        <v>223</v>
      </c>
      <c r="B210" s="16" t="s">
        <v>418</v>
      </c>
      <c r="C210" s="10">
        <v>2000</v>
      </c>
      <c r="D210" s="10" t="s">
        <v>70</v>
      </c>
      <c r="E210" s="10">
        <v>1</v>
      </c>
      <c r="F210" s="10" t="s">
        <v>40</v>
      </c>
      <c r="G210" s="5">
        <v>0.2</v>
      </c>
      <c r="H210" s="6">
        <f t="shared" si="43"/>
        <v>400</v>
      </c>
      <c r="I210" s="86"/>
    </row>
    <row r="211" spans="1:9" s="17" customFormat="1" x14ac:dyDescent="0.15">
      <c r="A211" s="15" t="s">
        <v>223</v>
      </c>
      <c r="B211" s="16" t="s">
        <v>419</v>
      </c>
      <c r="C211" s="10">
        <v>300</v>
      </c>
      <c r="D211" s="10" t="s">
        <v>70</v>
      </c>
      <c r="E211" s="10">
        <v>1</v>
      </c>
      <c r="F211" s="10" t="s">
        <v>40</v>
      </c>
      <c r="G211" s="5">
        <v>6.5</v>
      </c>
      <c r="H211" s="6">
        <f>C211*E211*G211</f>
        <v>1950</v>
      </c>
      <c r="I211" s="86"/>
    </row>
    <row r="212" spans="1:9" s="17" customFormat="1" x14ac:dyDescent="0.15">
      <c r="A212" s="15" t="s">
        <v>223</v>
      </c>
      <c r="B212" s="16" t="s">
        <v>405</v>
      </c>
      <c r="C212" s="10">
        <v>1</v>
      </c>
      <c r="D212" s="10" t="s">
        <v>45</v>
      </c>
      <c r="E212" s="10">
        <v>1</v>
      </c>
      <c r="F212" s="10" t="s">
        <v>40</v>
      </c>
      <c r="G212" s="5">
        <v>200</v>
      </c>
      <c r="H212" s="6">
        <f>C212*E212*G212</f>
        <v>200</v>
      </c>
      <c r="I212" s="86"/>
    </row>
    <row r="213" spans="1:9" s="45" customFormat="1" x14ac:dyDescent="0.15">
      <c r="A213" s="44"/>
      <c r="B213" s="46"/>
      <c r="C213" s="47"/>
      <c r="D213" s="47"/>
      <c r="E213" s="47"/>
      <c r="F213" s="47"/>
      <c r="G213" s="48"/>
      <c r="H213" s="49"/>
      <c r="I213" s="86"/>
    </row>
    <row r="214" spans="1:9" s="29" customFormat="1" x14ac:dyDescent="0.15">
      <c r="A214" s="9" t="s">
        <v>21</v>
      </c>
      <c r="B214" s="9" t="s">
        <v>347</v>
      </c>
      <c r="C214" s="9">
        <v>1</v>
      </c>
      <c r="D214" s="9" t="s">
        <v>43</v>
      </c>
      <c r="E214" s="9">
        <v>1</v>
      </c>
      <c r="F214" s="9" t="s">
        <v>40</v>
      </c>
      <c r="G214" s="5">
        <v>80000</v>
      </c>
      <c r="H214" s="6">
        <f t="shared" si="17"/>
        <v>80000</v>
      </c>
      <c r="I214" s="86"/>
    </row>
    <row r="215" spans="1:9" s="29" customFormat="1" x14ac:dyDescent="0.15">
      <c r="A215" s="9" t="s">
        <v>21</v>
      </c>
      <c r="B215" s="9" t="s">
        <v>397</v>
      </c>
      <c r="C215" s="9">
        <v>1</v>
      </c>
      <c r="D215" s="9" t="s">
        <v>43</v>
      </c>
      <c r="E215" s="9">
        <v>1</v>
      </c>
      <c r="F215" s="9" t="s">
        <v>40</v>
      </c>
      <c r="G215" s="5">
        <v>3000</v>
      </c>
      <c r="H215" s="6">
        <f t="shared" si="17"/>
        <v>3000</v>
      </c>
      <c r="I215" s="86"/>
    </row>
    <row r="216" spans="1:9" s="20" customFormat="1" x14ac:dyDescent="0.15">
      <c r="A216" s="9" t="s">
        <v>21</v>
      </c>
      <c r="B216" s="9" t="s">
        <v>349</v>
      </c>
      <c r="C216" s="9">
        <v>2</v>
      </c>
      <c r="D216" s="9" t="s">
        <v>14</v>
      </c>
      <c r="E216" s="9">
        <v>1</v>
      </c>
      <c r="F216" s="9" t="s">
        <v>40</v>
      </c>
      <c r="G216" s="5">
        <v>2000</v>
      </c>
      <c r="H216" s="6">
        <f t="shared" si="17"/>
        <v>4000</v>
      </c>
      <c r="I216" s="86"/>
    </row>
    <row r="217" spans="1:9" s="20" customFormat="1" x14ac:dyDescent="0.15">
      <c r="A217" s="9" t="s">
        <v>21</v>
      </c>
      <c r="B217" s="9" t="s">
        <v>348</v>
      </c>
      <c r="C217" s="9">
        <v>2</v>
      </c>
      <c r="D217" s="9" t="s">
        <v>14</v>
      </c>
      <c r="E217" s="9">
        <v>1</v>
      </c>
      <c r="F217" s="9" t="s">
        <v>40</v>
      </c>
      <c r="G217" s="5">
        <v>1500</v>
      </c>
      <c r="H217" s="6">
        <f t="shared" si="17"/>
        <v>3000</v>
      </c>
      <c r="I217" s="86"/>
    </row>
    <row r="218" spans="1:9" s="29" customFormat="1" x14ac:dyDescent="0.15">
      <c r="A218" s="9" t="s">
        <v>21</v>
      </c>
      <c r="B218" s="9" t="s">
        <v>457</v>
      </c>
      <c r="C218" s="9">
        <v>2071</v>
      </c>
      <c r="D218" s="9" t="s">
        <v>70</v>
      </c>
      <c r="E218" s="9">
        <v>1</v>
      </c>
      <c r="F218" s="9" t="s">
        <v>40</v>
      </c>
      <c r="G218" s="5">
        <v>1.5</v>
      </c>
      <c r="H218" s="6">
        <f t="shared" ref="H218" si="45">C218*E218*G218</f>
        <v>3106.5</v>
      </c>
      <c r="I218" s="86"/>
    </row>
    <row r="219" spans="1:9" s="29" customFormat="1" x14ac:dyDescent="0.15">
      <c r="A219" s="9" t="s">
        <v>21</v>
      </c>
      <c r="B219" s="9" t="s">
        <v>458</v>
      </c>
      <c r="C219" s="9">
        <v>30</v>
      </c>
      <c r="D219" s="9" t="s">
        <v>459</v>
      </c>
      <c r="E219" s="9">
        <v>1</v>
      </c>
      <c r="F219" s="9" t="s">
        <v>40</v>
      </c>
      <c r="G219" s="5">
        <v>50</v>
      </c>
      <c r="H219" s="6">
        <f t="shared" ref="H219" si="46">C219*E219*G219</f>
        <v>1500</v>
      </c>
      <c r="I219" s="86"/>
    </row>
    <row r="220" spans="1:9" s="20" customFormat="1" x14ac:dyDescent="0.15">
      <c r="A220" s="9" t="s">
        <v>21</v>
      </c>
      <c r="B220" s="9" t="s">
        <v>351</v>
      </c>
      <c r="C220" s="9">
        <v>3</v>
      </c>
      <c r="D220" s="9" t="s">
        <v>42</v>
      </c>
      <c r="E220" s="9">
        <v>1</v>
      </c>
      <c r="F220" s="9" t="s">
        <v>40</v>
      </c>
      <c r="G220" s="5">
        <v>2600</v>
      </c>
      <c r="H220" s="6">
        <f t="shared" si="17"/>
        <v>7800</v>
      </c>
      <c r="I220" s="86"/>
    </row>
    <row r="221" spans="1:9" s="20" customFormat="1" x14ac:dyDescent="0.15">
      <c r="A221" s="9" t="s">
        <v>21</v>
      </c>
      <c r="B221" s="9" t="s">
        <v>160</v>
      </c>
      <c r="C221" s="9">
        <v>1</v>
      </c>
      <c r="D221" s="9" t="s">
        <v>42</v>
      </c>
      <c r="E221" s="9">
        <v>1</v>
      </c>
      <c r="F221" s="9" t="s">
        <v>40</v>
      </c>
      <c r="G221" s="5">
        <v>60000</v>
      </c>
      <c r="H221" s="6">
        <f t="shared" si="17"/>
        <v>60000</v>
      </c>
      <c r="I221" s="86"/>
    </row>
    <row r="222" spans="1:9" s="20" customFormat="1" x14ac:dyDescent="0.15">
      <c r="A222" s="9" t="s">
        <v>21</v>
      </c>
      <c r="B222" s="9" t="s">
        <v>221</v>
      </c>
      <c r="C222" s="9">
        <v>4</v>
      </c>
      <c r="D222" s="9" t="s">
        <v>217</v>
      </c>
      <c r="E222" s="9">
        <v>1</v>
      </c>
      <c r="F222" s="9" t="s">
        <v>40</v>
      </c>
      <c r="G222" s="5">
        <v>5000</v>
      </c>
      <c r="H222" s="6">
        <f t="shared" ref="H222" si="47">C222*E222*G222</f>
        <v>20000</v>
      </c>
      <c r="I222" s="86"/>
    </row>
    <row r="223" spans="1:9" s="20" customFormat="1" x14ac:dyDescent="0.15">
      <c r="A223" s="9" t="s">
        <v>21</v>
      </c>
      <c r="B223" s="9" t="s">
        <v>86</v>
      </c>
      <c r="C223" s="9">
        <v>2</v>
      </c>
      <c r="D223" s="9" t="s">
        <v>42</v>
      </c>
      <c r="E223" s="9">
        <v>1</v>
      </c>
      <c r="F223" s="9" t="s">
        <v>40</v>
      </c>
      <c r="G223" s="5">
        <v>1200</v>
      </c>
      <c r="H223" s="6">
        <f t="shared" si="17"/>
        <v>2400</v>
      </c>
      <c r="I223" s="86"/>
    </row>
    <row r="224" spans="1:9" s="20" customFormat="1" x14ac:dyDescent="0.15">
      <c r="A224" s="9" t="s">
        <v>21</v>
      </c>
      <c r="B224" s="9" t="s">
        <v>214</v>
      </c>
      <c r="C224" s="9">
        <v>1</v>
      </c>
      <c r="D224" s="9" t="s">
        <v>42</v>
      </c>
      <c r="E224" s="9">
        <v>1</v>
      </c>
      <c r="F224" s="9" t="s">
        <v>40</v>
      </c>
      <c r="G224" s="5">
        <v>3600</v>
      </c>
      <c r="H224" s="6">
        <f t="shared" ref="H224:H225" si="48">C224*E224*G224</f>
        <v>3600</v>
      </c>
      <c r="I224" s="86"/>
    </row>
    <row r="225" spans="1:9" s="20" customFormat="1" x14ac:dyDescent="0.15">
      <c r="A225" s="9" t="s">
        <v>21</v>
      </c>
      <c r="B225" s="9" t="s">
        <v>213</v>
      </c>
      <c r="C225" s="9">
        <v>1</v>
      </c>
      <c r="D225" s="9" t="s">
        <v>42</v>
      </c>
      <c r="E225" s="9">
        <v>1</v>
      </c>
      <c r="F225" s="9" t="s">
        <v>40</v>
      </c>
      <c r="G225" s="5">
        <v>1800</v>
      </c>
      <c r="H225" s="6">
        <f t="shared" si="48"/>
        <v>1800</v>
      </c>
      <c r="I225" s="86"/>
    </row>
    <row r="226" spans="1:9" s="20" customFormat="1" x14ac:dyDescent="0.15">
      <c r="A226" s="9" t="s">
        <v>21</v>
      </c>
      <c r="B226" s="9" t="s">
        <v>87</v>
      </c>
      <c r="C226" s="9">
        <v>40</v>
      </c>
      <c r="D226" s="9" t="s">
        <v>46</v>
      </c>
      <c r="E226" s="9">
        <v>4</v>
      </c>
      <c r="F226" s="9" t="s">
        <v>42</v>
      </c>
      <c r="G226" s="5">
        <v>50</v>
      </c>
      <c r="H226" s="6">
        <f t="shared" si="17"/>
        <v>8000</v>
      </c>
      <c r="I226" s="86"/>
    </row>
    <row r="227" spans="1:9" s="20" customFormat="1" x14ac:dyDescent="0.15">
      <c r="A227" s="9" t="s">
        <v>21</v>
      </c>
      <c r="B227" s="9" t="s">
        <v>218</v>
      </c>
      <c r="C227" s="9">
        <v>2</v>
      </c>
      <c r="D227" s="9" t="s">
        <v>217</v>
      </c>
      <c r="E227" s="9">
        <v>1</v>
      </c>
      <c r="F227" s="9" t="s">
        <v>42</v>
      </c>
      <c r="G227" s="5">
        <v>1500</v>
      </c>
      <c r="H227" s="6">
        <f t="shared" ref="H227" si="49">C227*E227*G227</f>
        <v>3000</v>
      </c>
      <c r="I227" s="86"/>
    </row>
    <row r="228" spans="1:9" s="20" customFormat="1" x14ac:dyDescent="0.15">
      <c r="A228" s="9" t="s">
        <v>21</v>
      </c>
      <c r="B228" s="9" t="s">
        <v>352</v>
      </c>
      <c r="C228" s="9">
        <f>90+80+80</f>
        <v>250</v>
      </c>
      <c r="D228" s="9" t="s">
        <v>14</v>
      </c>
      <c r="E228" s="9">
        <v>1</v>
      </c>
      <c r="F228" s="9" t="s">
        <v>42</v>
      </c>
      <c r="G228" s="5">
        <v>88</v>
      </c>
      <c r="H228" s="6">
        <f t="shared" si="17"/>
        <v>22000</v>
      </c>
      <c r="I228" s="86"/>
    </row>
    <row r="229" spans="1:9" s="20" customFormat="1" x14ac:dyDescent="0.15">
      <c r="A229" s="9" t="s">
        <v>21</v>
      </c>
      <c r="B229" s="9" t="s">
        <v>339</v>
      </c>
      <c r="C229" s="9">
        <v>16</v>
      </c>
      <c r="D229" s="9" t="s">
        <v>14</v>
      </c>
      <c r="E229" s="9">
        <v>1</v>
      </c>
      <c r="F229" s="9" t="s">
        <v>42</v>
      </c>
      <c r="G229" s="5">
        <v>800</v>
      </c>
      <c r="H229" s="6">
        <f t="shared" ref="H229" si="50">C229*E229*G229</f>
        <v>12800</v>
      </c>
      <c r="I229" s="86"/>
    </row>
    <row r="230" spans="1:9" s="20" customFormat="1" x14ac:dyDescent="0.15">
      <c r="A230" s="9" t="s">
        <v>21</v>
      </c>
      <c r="B230" s="9" t="s">
        <v>74</v>
      </c>
      <c r="C230" s="9">
        <v>1</v>
      </c>
      <c r="D230" s="9" t="s">
        <v>45</v>
      </c>
      <c r="E230" s="9">
        <v>1</v>
      </c>
      <c r="F230" s="9" t="s">
        <v>40</v>
      </c>
      <c r="G230" s="5">
        <v>8000</v>
      </c>
      <c r="H230" s="6">
        <f t="shared" si="17"/>
        <v>8000</v>
      </c>
      <c r="I230" s="86"/>
    </row>
    <row r="231" spans="1:9" s="20" customFormat="1" x14ac:dyDescent="0.15">
      <c r="A231" s="9" t="s">
        <v>21</v>
      </c>
      <c r="B231" s="9" t="s">
        <v>75</v>
      </c>
      <c r="C231" s="9">
        <v>1</v>
      </c>
      <c r="D231" s="9" t="s">
        <v>45</v>
      </c>
      <c r="E231" s="9">
        <v>1</v>
      </c>
      <c r="F231" s="9" t="s">
        <v>40</v>
      </c>
      <c r="G231" s="5">
        <v>5000</v>
      </c>
      <c r="H231" s="6">
        <f t="shared" si="17"/>
        <v>5000</v>
      </c>
      <c r="I231" s="86"/>
    </row>
    <row r="232" spans="1:9" s="20" customFormat="1" x14ac:dyDescent="0.15">
      <c r="A232" s="9" t="s">
        <v>133</v>
      </c>
      <c r="B232" s="9" t="s">
        <v>138</v>
      </c>
      <c r="C232" s="9">
        <v>1</v>
      </c>
      <c r="D232" s="9" t="s">
        <v>36</v>
      </c>
      <c r="E232" s="9">
        <v>1</v>
      </c>
      <c r="F232" s="9" t="s">
        <v>40</v>
      </c>
      <c r="G232" s="5">
        <v>45000</v>
      </c>
      <c r="H232" s="6">
        <f t="shared" ref="H232" si="51">C232*E232*G232</f>
        <v>45000</v>
      </c>
      <c r="I232" s="86"/>
    </row>
    <row r="233" spans="1:9" s="20" customFormat="1" x14ac:dyDescent="0.15">
      <c r="A233" s="9" t="s">
        <v>20</v>
      </c>
      <c r="B233" s="9" t="s">
        <v>209</v>
      </c>
      <c r="C233" s="9">
        <v>13</v>
      </c>
      <c r="D233" s="9" t="s">
        <v>14</v>
      </c>
      <c r="E233" s="9">
        <v>1</v>
      </c>
      <c r="F233" s="9" t="s">
        <v>36</v>
      </c>
      <c r="G233" s="5">
        <v>2600</v>
      </c>
      <c r="H233" s="6">
        <f t="shared" si="17"/>
        <v>33800</v>
      </c>
      <c r="I233" s="86"/>
    </row>
    <row r="234" spans="1:9" s="20" customFormat="1" x14ac:dyDescent="0.15">
      <c r="A234" s="9" t="s">
        <v>20</v>
      </c>
      <c r="B234" s="9" t="s">
        <v>380</v>
      </c>
      <c r="C234" s="9">
        <v>4</v>
      </c>
      <c r="D234" s="9" t="s">
        <v>14</v>
      </c>
      <c r="E234" s="9">
        <v>1</v>
      </c>
      <c r="F234" s="9" t="s">
        <v>36</v>
      </c>
      <c r="G234" s="5">
        <v>2600</v>
      </c>
      <c r="H234" s="6">
        <f t="shared" ref="H234" si="52">C234*E234*G234</f>
        <v>10400</v>
      </c>
      <c r="I234" s="86"/>
    </row>
    <row r="235" spans="1:9" s="20" customFormat="1" x14ac:dyDescent="0.15">
      <c r="A235" s="9" t="s">
        <v>20</v>
      </c>
      <c r="B235" s="9" t="s">
        <v>379</v>
      </c>
      <c r="C235" s="9">
        <v>12</v>
      </c>
      <c r="D235" s="9" t="s">
        <v>14</v>
      </c>
      <c r="E235" s="9">
        <v>1.5</v>
      </c>
      <c r="F235" s="9" t="s">
        <v>36</v>
      </c>
      <c r="G235" s="5">
        <v>2600</v>
      </c>
      <c r="H235" s="6">
        <f t="shared" ref="H235" si="53">C235*E235*G235</f>
        <v>46800</v>
      </c>
      <c r="I235" s="86"/>
    </row>
    <row r="236" spans="1:9" s="20" customFormat="1" x14ac:dyDescent="0.15">
      <c r="A236" s="9" t="s">
        <v>20</v>
      </c>
      <c r="B236" s="9" t="s">
        <v>211</v>
      </c>
      <c r="C236" s="9">
        <v>8</v>
      </c>
      <c r="D236" s="9" t="s">
        <v>14</v>
      </c>
      <c r="E236" s="9">
        <v>1</v>
      </c>
      <c r="F236" s="9" t="s">
        <v>36</v>
      </c>
      <c r="G236" s="5">
        <v>2600</v>
      </c>
      <c r="H236" s="6">
        <f t="shared" ref="H236" si="54">C236*E236*G236</f>
        <v>20800</v>
      </c>
      <c r="I236" s="86"/>
    </row>
    <row r="237" spans="1:9" s="20" customFormat="1" x14ac:dyDescent="0.15">
      <c r="A237" s="9" t="s">
        <v>73</v>
      </c>
      <c r="B237" s="9"/>
      <c r="C237" s="9">
        <v>2</v>
      </c>
      <c r="D237" s="9" t="s">
        <v>14</v>
      </c>
      <c r="E237" s="9">
        <v>1</v>
      </c>
      <c r="F237" s="9" t="s">
        <v>36</v>
      </c>
      <c r="G237" s="5">
        <v>7000</v>
      </c>
      <c r="H237" s="6">
        <f t="shared" si="17"/>
        <v>14000</v>
      </c>
      <c r="I237" s="86"/>
    </row>
    <row r="238" spans="1:9" s="20" customFormat="1" x14ac:dyDescent="0.15">
      <c r="A238" s="9" t="s">
        <v>153</v>
      </c>
      <c r="B238" s="9"/>
      <c r="C238" s="9">
        <v>1</v>
      </c>
      <c r="D238" s="9" t="s">
        <v>154</v>
      </c>
      <c r="E238" s="9">
        <v>2</v>
      </c>
      <c r="F238" s="9" t="s">
        <v>36</v>
      </c>
      <c r="G238" s="5">
        <v>9500</v>
      </c>
      <c r="H238" s="6">
        <f t="shared" ref="H238" si="55">C238*E238*G238</f>
        <v>19000</v>
      </c>
      <c r="I238" s="86"/>
    </row>
    <row r="239" spans="1:9" s="20" customFormat="1" x14ac:dyDescent="0.15">
      <c r="A239" s="9" t="s">
        <v>44</v>
      </c>
      <c r="B239" s="9" t="s">
        <v>209</v>
      </c>
      <c r="C239" s="9">
        <v>3</v>
      </c>
      <c r="D239" s="9" t="s">
        <v>14</v>
      </c>
      <c r="E239" s="9">
        <v>1</v>
      </c>
      <c r="F239" s="9" t="s">
        <v>36</v>
      </c>
      <c r="G239" s="5">
        <v>2800</v>
      </c>
      <c r="H239" s="6">
        <f t="shared" si="17"/>
        <v>8400</v>
      </c>
      <c r="I239" s="86"/>
    </row>
    <row r="240" spans="1:9" s="20" customFormat="1" x14ac:dyDescent="0.15">
      <c r="A240" s="9" t="s">
        <v>44</v>
      </c>
      <c r="B240" s="9" t="s">
        <v>210</v>
      </c>
      <c r="C240" s="9">
        <v>3</v>
      </c>
      <c r="D240" s="9" t="s">
        <v>14</v>
      </c>
      <c r="E240" s="9">
        <v>1.5</v>
      </c>
      <c r="F240" s="9" t="s">
        <v>36</v>
      </c>
      <c r="G240" s="5">
        <v>2800</v>
      </c>
      <c r="H240" s="6">
        <f t="shared" ref="H240:H241" si="56">C240*E240*G240</f>
        <v>12600</v>
      </c>
      <c r="I240" s="86"/>
    </row>
    <row r="241" spans="1:11" s="20" customFormat="1" x14ac:dyDescent="0.15">
      <c r="A241" s="9" t="s">
        <v>44</v>
      </c>
      <c r="B241" s="9" t="s">
        <v>211</v>
      </c>
      <c r="C241" s="9">
        <v>2</v>
      </c>
      <c r="D241" s="9" t="s">
        <v>14</v>
      </c>
      <c r="E241" s="9">
        <v>1</v>
      </c>
      <c r="F241" s="9" t="s">
        <v>36</v>
      </c>
      <c r="G241" s="5">
        <v>2800</v>
      </c>
      <c r="H241" s="6">
        <f t="shared" si="56"/>
        <v>5600</v>
      </c>
      <c r="I241" s="86"/>
    </row>
    <row r="242" spans="1:11" s="20" customFormat="1" x14ac:dyDescent="0.15">
      <c r="A242" s="9" t="s">
        <v>106</v>
      </c>
      <c r="B242" s="9" t="s">
        <v>91</v>
      </c>
      <c r="C242" s="9">
        <v>1</v>
      </c>
      <c r="D242" s="9" t="s">
        <v>43</v>
      </c>
      <c r="E242" s="9">
        <v>0</v>
      </c>
      <c r="F242" s="9" t="s">
        <v>40</v>
      </c>
      <c r="G242" s="5">
        <v>40000</v>
      </c>
      <c r="H242" s="6">
        <f t="shared" si="17"/>
        <v>0</v>
      </c>
      <c r="I242" s="86"/>
    </row>
    <row r="243" spans="1:11" s="20" customFormat="1" x14ac:dyDescent="0.15">
      <c r="A243" s="10" t="s">
        <v>66</v>
      </c>
      <c r="B243" s="10" t="s">
        <v>414</v>
      </c>
      <c r="C243" s="10">
        <v>1</v>
      </c>
      <c r="D243" s="10" t="s">
        <v>43</v>
      </c>
      <c r="E243" s="10">
        <v>1</v>
      </c>
      <c r="F243" s="10" t="s">
        <v>40</v>
      </c>
      <c r="G243" s="5">
        <v>3500</v>
      </c>
      <c r="H243" s="6">
        <f t="shared" si="17"/>
        <v>3500</v>
      </c>
      <c r="I243" s="86"/>
    </row>
    <row r="244" spans="1:11" s="20" customFormat="1" x14ac:dyDescent="0.15">
      <c r="A244" s="10" t="s">
        <v>66</v>
      </c>
      <c r="B244" s="10" t="s">
        <v>412</v>
      </c>
      <c r="C244" s="10">
        <v>1</v>
      </c>
      <c r="D244" s="10" t="s">
        <v>43</v>
      </c>
      <c r="E244" s="10">
        <v>1</v>
      </c>
      <c r="F244" s="10" t="s">
        <v>40</v>
      </c>
      <c r="G244" s="5">
        <v>318</v>
      </c>
      <c r="H244" s="6">
        <f t="shared" ref="H244" si="57">C244*E244*G244</f>
        <v>318</v>
      </c>
      <c r="I244" s="86"/>
    </row>
    <row r="245" spans="1:11" s="20" customFormat="1" x14ac:dyDescent="0.15">
      <c r="A245" s="10" t="s">
        <v>67</v>
      </c>
      <c r="B245" s="10"/>
      <c r="C245" s="10">
        <v>1</v>
      </c>
      <c r="D245" s="10" t="s">
        <v>45</v>
      </c>
      <c r="E245" s="10">
        <v>3</v>
      </c>
      <c r="F245" s="10" t="s">
        <v>36</v>
      </c>
      <c r="G245" s="5">
        <v>10000</v>
      </c>
      <c r="H245" s="6">
        <f t="shared" si="17"/>
        <v>30000</v>
      </c>
      <c r="I245" s="86"/>
    </row>
    <row r="246" spans="1:11" s="20" customFormat="1" x14ac:dyDescent="0.15">
      <c r="A246" s="10" t="s">
        <v>71</v>
      </c>
      <c r="B246" s="10"/>
      <c r="C246" s="10">
        <v>3</v>
      </c>
      <c r="D246" s="10" t="s">
        <v>14</v>
      </c>
      <c r="E246" s="10">
        <v>3</v>
      </c>
      <c r="F246" s="10" t="s">
        <v>36</v>
      </c>
      <c r="G246" s="5">
        <v>800</v>
      </c>
      <c r="H246" s="6">
        <f t="shared" si="17"/>
        <v>7200</v>
      </c>
      <c r="I246" s="86"/>
    </row>
    <row r="247" spans="1:11" s="20" customFormat="1" x14ac:dyDescent="0.15">
      <c r="A247" s="10" t="s">
        <v>350</v>
      </c>
      <c r="B247" s="10" t="s">
        <v>134</v>
      </c>
      <c r="C247" s="10">
        <v>1</v>
      </c>
      <c r="D247" s="10" t="s">
        <v>45</v>
      </c>
      <c r="E247" s="10">
        <v>1</v>
      </c>
      <c r="F247" s="10" t="s">
        <v>40</v>
      </c>
      <c r="G247" s="5">
        <v>90000</v>
      </c>
      <c r="H247" s="6">
        <f t="shared" ref="H247" si="58">C247*E247*G247</f>
        <v>90000</v>
      </c>
      <c r="I247" s="86"/>
    </row>
    <row r="248" spans="1:11" s="20" customFormat="1" ht="15" thickBot="1" x14ac:dyDescent="0.2">
      <c r="A248" s="10" t="s">
        <v>135</v>
      </c>
      <c r="B248" s="10" t="s">
        <v>136</v>
      </c>
      <c r="C248" s="10">
        <v>80</v>
      </c>
      <c r="D248" s="10" t="s">
        <v>14</v>
      </c>
      <c r="E248" s="10">
        <v>1</v>
      </c>
      <c r="F248" s="10" t="s">
        <v>40</v>
      </c>
      <c r="G248" s="5">
        <v>800</v>
      </c>
      <c r="H248" s="6">
        <f t="shared" si="17"/>
        <v>64000</v>
      </c>
      <c r="I248" s="86"/>
    </row>
    <row r="249" spans="1:11" x14ac:dyDescent="0.15">
      <c r="A249" s="56" t="s">
        <v>107</v>
      </c>
      <c r="B249" s="57" t="s">
        <v>1</v>
      </c>
      <c r="C249" s="58"/>
      <c r="D249" s="59"/>
      <c r="E249" s="59"/>
      <c r="F249" s="59"/>
      <c r="G249" s="60"/>
      <c r="H249" s="60"/>
      <c r="I249" s="61">
        <f>I2+I14+I29+I32+I34+I46+I60+I165</f>
        <v>5511422</v>
      </c>
    </row>
    <row r="250" spans="1:11" x14ac:dyDescent="0.15">
      <c r="A250" s="62"/>
      <c r="B250" s="63" t="s">
        <v>11</v>
      </c>
      <c r="C250" s="64"/>
      <c r="D250" s="16"/>
      <c r="E250" s="16"/>
      <c r="F250" s="16"/>
      <c r="G250" s="65"/>
      <c r="H250" s="66"/>
      <c r="I250" s="67">
        <f>I249*0.1</f>
        <v>551142.20000000007</v>
      </c>
    </row>
    <row r="251" spans="1:11" x14ac:dyDescent="0.15">
      <c r="A251" s="68"/>
      <c r="B251" s="69" t="s">
        <v>108</v>
      </c>
      <c r="C251" s="70"/>
      <c r="D251" s="71"/>
      <c r="E251" s="71"/>
      <c r="F251" s="8"/>
      <c r="G251" s="65"/>
      <c r="H251" s="72"/>
      <c r="I251" s="73">
        <f>(I249+I250)*0.06</f>
        <v>363753.85200000001</v>
      </c>
    </row>
    <row r="252" spans="1:11" ht="15" thickBot="1" x14ac:dyDescent="0.2">
      <c r="A252" s="74"/>
      <c r="B252" s="75" t="s">
        <v>109</v>
      </c>
      <c r="C252" s="75"/>
      <c r="D252" s="76"/>
      <c r="E252" s="76"/>
      <c r="F252" s="76"/>
      <c r="G252" s="77"/>
      <c r="H252" s="77"/>
      <c r="I252" s="78">
        <f>SUM(I249:I251)</f>
        <v>6426318.0520000001</v>
      </c>
      <c r="J252" s="23"/>
      <c r="K252" s="24"/>
    </row>
    <row r="253" spans="1:11" ht="15" thickBot="1" x14ac:dyDescent="0.2">
      <c r="A253" s="74"/>
      <c r="B253" s="75" t="s">
        <v>2</v>
      </c>
      <c r="C253" s="75"/>
      <c r="D253" s="76"/>
      <c r="E253" s="76"/>
      <c r="F253" s="76"/>
      <c r="G253" s="77"/>
      <c r="H253" s="77"/>
      <c r="I253" s="78">
        <f>I254/1300</f>
        <v>4893.888362676923</v>
      </c>
    </row>
    <row r="254" spans="1:11" ht="15" thickBot="1" x14ac:dyDescent="0.2">
      <c r="A254" s="74"/>
      <c r="B254" s="75" t="s">
        <v>112</v>
      </c>
      <c r="C254" s="75"/>
      <c r="D254" s="76"/>
      <c r="E254" s="76"/>
      <c r="F254" s="76"/>
      <c r="G254" s="77"/>
      <c r="H254" s="77"/>
      <c r="I254" s="78">
        <f>I252*0.99</f>
        <v>6362054.8714800002</v>
      </c>
    </row>
    <row r="255" spans="1:11" x14ac:dyDescent="0.15">
      <c r="A255" s="17"/>
      <c r="B255" s="17"/>
      <c r="C255" s="79"/>
      <c r="D255" s="79"/>
      <c r="E255" s="79"/>
      <c r="F255" s="79"/>
      <c r="G255" s="79"/>
      <c r="H255" s="79"/>
      <c r="I255" s="80"/>
    </row>
    <row r="256" spans="1:11" x14ac:dyDescent="0.15">
      <c r="A256" s="17"/>
      <c r="B256" s="17"/>
      <c r="C256" s="79"/>
      <c r="D256" s="79"/>
      <c r="E256" s="79"/>
      <c r="F256" s="79"/>
      <c r="G256" s="79"/>
      <c r="H256" s="79"/>
      <c r="I256" s="17"/>
    </row>
    <row r="257" spans="1:9" x14ac:dyDescent="0.15">
      <c r="A257" s="17"/>
      <c r="B257" s="17"/>
      <c r="C257" s="79"/>
      <c r="D257" s="79"/>
      <c r="E257" s="79"/>
      <c r="F257" s="79"/>
      <c r="G257" s="79"/>
      <c r="H257" s="79"/>
      <c r="I257" s="17"/>
    </row>
    <row r="258" spans="1:9" x14ac:dyDescent="0.15">
      <c r="A258" s="17"/>
      <c r="B258" s="17"/>
      <c r="C258" s="79"/>
      <c r="D258" s="79"/>
      <c r="E258" s="79"/>
      <c r="F258" s="79"/>
      <c r="G258" s="79"/>
      <c r="H258" s="79"/>
      <c r="I258" s="17"/>
    </row>
    <row r="259" spans="1:9" x14ac:dyDescent="0.15">
      <c r="A259" s="21"/>
      <c r="G259" s="25"/>
      <c r="H259" s="25"/>
      <c r="I259" s="21"/>
    </row>
    <row r="260" spans="1:9" x14ac:dyDescent="0.15">
      <c r="A260" s="21"/>
      <c r="G260" s="25"/>
      <c r="H260" s="25"/>
      <c r="I260" s="21"/>
    </row>
    <row r="261" spans="1:9" x14ac:dyDescent="0.15">
      <c r="A261" s="21"/>
      <c r="G261" s="25"/>
      <c r="H261" s="25"/>
      <c r="I261" s="21"/>
    </row>
    <row r="262" spans="1:9" x14ac:dyDescent="0.15">
      <c r="A262" s="21"/>
      <c r="G262" s="25"/>
      <c r="H262" s="25"/>
      <c r="I262" s="21"/>
    </row>
    <row r="263" spans="1:9" x14ac:dyDescent="0.15">
      <c r="A263" s="21"/>
      <c r="G263" s="25"/>
      <c r="H263" s="25"/>
      <c r="I263" s="21"/>
    </row>
    <row r="264" spans="1:9" x14ac:dyDescent="0.15">
      <c r="A264" s="21"/>
      <c r="G264" s="25"/>
      <c r="H264" s="25"/>
      <c r="I264" s="21"/>
    </row>
    <row r="265" spans="1:9" x14ac:dyDescent="0.15">
      <c r="A265" s="21"/>
      <c r="G265" s="25"/>
      <c r="H265" s="25"/>
      <c r="I265" s="21"/>
    </row>
    <row r="266" spans="1:9" x14ac:dyDescent="0.15">
      <c r="A266" s="21"/>
      <c r="G266" s="25"/>
      <c r="H266" s="25"/>
      <c r="I266" s="21"/>
    </row>
    <row r="267" spans="1:9" x14ac:dyDescent="0.15">
      <c r="A267" s="21"/>
      <c r="G267" s="25"/>
      <c r="H267" s="25"/>
      <c r="I267" s="21"/>
    </row>
    <row r="268" spans="1:9" x14ac:dyDescent="0.15">
      <c r="A268" s="21"/>
      <c r="G268" s="25"/>
      <c r="H268" s="25"/>
      <c r="I268" s="21"/>
    </row>
    <row r="269" spans="1:9" x14ac:dyDescent="0.15">
      <c r="A269" s="21"/>
      <c r="G269" s="25"/>
      <c r="H269" s="25"/>
      <c r="I269" s="21"/>
    </row>
    <row r="270" spans="1:9" x14ac:dyDescent="0.15">
      <c r="A270" s="21"/>
      <c r="G270" s="25"/>
      <c r="H270" s="25"/>
      <c r="I270" s="21"/>
    </row>
    <row r="271" spans="1:9" x14ac:dyDescent="0.15">
      <c r="A271" s="21"/>
      <c r="G271" s="25"/>
      <c r="H271" s="25"/>
      <c r="I271" s="21"/>
    </row>
    <row r="272" spans="1:9" x14ac:dyDescent="0.15">
      <c r="A272" s="21"/>
      <c r="G272" s="25"/>
      <c r="H272" s="25"/>
      <c r="I272" s="21"/>
    </row>
    <row r="273" spans="1:9" x14ac:dyDescent="0.15">
      <c r="A273" s="21"/>
      <c r="G273" s="25"/>
      <c r="H273" s="25"/>
      <c r="I273" s="21"/>
    </row>
    <row r="274" spans="1:9" x14ac:dyDescent="0.15">
      <c r="A274" s="21"/>
      <c r="G274" s="25"/>
      <c r="H274" s="25"/>
      <c r="I274" s="21"/>
    </row>
    <row r="275" spans="1:9" x14ac:dyDescent="0.15">
      <c r="A275" s="21"/>
      <c r="G275" s="25"/>
      <c r="H275" s="25"/>
      <c r="I275" s="21"/>
    </row>
    <row r="276" spans="1:9" x14ac:dyDescent="0.15">
      <c r="A276" s="21"/>
      <c r="G276" s="25"/>
      <c r="H276" s="25"/>
      <c r="I276" s="21"/>
    </row>
    <row r="277" spans="1:9" x14ac:dyDescent="0.15">
      <c r="A277" s="21"/>
      <c r="G277" s="25"/>
      <c r="H277" s="25"/>
      <c r="I277" s="21"/>
    </row>
    <row r="278" spans="1:9" x14ac:dyDescent="0.15">
      <c r="A278" s="21"/>
      <c r="G278" s="25"/>
      <c r="H278" s="25"/>
      <c r="I278" s="21"/>
    </row>
    <row r="279" spans="1:9" x14ac:dyDescent="0.15">
      <c r="A279" s="21"/>
      <c r="G279" s="25"/>
      <c r="H279" s="25"/>
      <c r="I279" s="21"/>
    </row>
    <row r="280" spans="1:9" x14ac:dyDescent="0.15">
      <c r="A280" s="21"/>
      <c r="G280" s="25"/>
      <c r="H280" s="25"/>
      <c r="I280" s="21"/>
    </row>
    <row r="281" spans="1:9" x14ac:dyDescent="0.15">
      <c r="A281" s="21"/>
      <c r="G281" s="25"/>
      <c r="H281" s="25"/>
      <c r="I281" s="21"/>
    </row>
  </sheetData>
  <mergeCells count="8">
    <mergeCell ref="C1:F1"/>
    <mergeCell ref="I35:I45"/>
    <mergeCell ref="I47:I59"/>
    <mergeCell ref="I61:I164"/>
    <mergeCell ref="I166:I248"/>
    <mergeCell ref="I30:I31"/>
    <mergeCell ref="I15:I28"/>
    <mergeCell ref="I3:I13"/>
  </mergeCells>
  <phoneticPr fontId="3" type="noConversion"/>
  <pageMargins left="0.7" right="0.7" top="0.75" bottom="0.75" header="0.3" footer="0.3"/>
  <pageSetup paperSize="9" scale="42" fitToHeight="19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1" workbookViewId="0">
      <selection activeCell="C32" sqref="C32"/>
    </sheetView>
  </sheetViews>
  <sheetFormatPr baseColWidth="10" defaultColWidth="8.83203125" defaultRowHeight="14" x14ac:dyDescent="0.15"/>
  <cols>
    <col min="1" max="1" width="5.5" bestFit="1" customWidth="1"/>
    <col min="2" max="2" width="9.1640625" bestFit="1" customWidth="1"/>
    <col min="5" max="5" width="20.5" bestFit="1" customWidth="1"/>
  </cols>
  <sheetData>
    <row r="1" spans="1:6" ht="23" x14ac:dyDescent="0.15">
      <c r="A1" s="94" t="s">
        <v>420</v>
      </c>
      <c r="B1" s="95"/>
      <c r="C1" s="95"/>
      <c r="D1" s="95"/>
      <c r="E1" s="95"/>
      <c r="F1" s="96"/>
    </row>
    <row r="2" spans="1:6" ht="17" x14ac:dyDescent="0.15">
      <c r="A2" s="50" t="s">
        <v>421</v>
      </c>
      <c r="B2" s="50" t="s">
        <v>422</v>
      </c>
      <c r="C2" s="50" t="s">
        <v>423</v>
      </c>
      <c r="D2" s="50" t="s">
        <v>424</v>
      </c>
      <c r="E2" s="50" t="s">
        <v>425</v>
      </c>
      <c r="F2" s="50" t="s">
        <v>426</v>
      </c>
    </row>
    <row r="3" spans="1:6" ht="17" x14ac:dyDescent="0.15">
      <c r="A3" s="51">
        <f>ROW()-2</f>
        <v>1</v>
      </c>
      <c r="B3" s="52">
        <v>43714</v>
      </c>
      <c r="C3" s="53" t="s">
        <v>427</v>
      </c>
      <c r="D3" s="54">
        <v>360</v>
      </c>
      <c r="E3" s="53"/>
      <c r="F3" s="53" t="s">
        <v>428</v>
      </c>
    </row>
    <row r="4" spans="1:6" ht="17" x14ac:dyDescent="0.15">
      <c r="A4" s="51">
        <f t="shared" ref="A4:A15" si="0">ROW()-2</f>
        <v>2</v>
      </c>
      <c r="B4" s="52">
        <v>43714</v>
      </c>
      <c r="C4" s="53" t="s">
        <v>429</v>
      </c>
      <c r="D4" s="54">
        <v>818</v>
      </c>
      <c r="E4" s="53"/>
      <c r="F4" s="53" t="s">
        <v>428</v>
      </c>
    </row>
    <row r="5" spans="1:6" ht="17" x14ac:dyDescent="0.15">
      <c r="A5" s="51">
        <f t="shared" si="0"/>
        <v>3</v>
      </c>
      <c r="B5" s="52">
        <v>43714</v>
      </c>
      <c r="C5" s="53" t="s">
        <v>430</v>
      </c>
      <c r="D5" s="54">
        <v>26</v>
      </c>
      <c r="E5" s="53"/>
      <c r="F5" s="53" t="s">
        <v>431</v>
      </c>
    </row>
    <row r="6" spans="1:6" ht="17" x14ac:dyDescent="0.15">
      <c r="A6" s="51">
        <f t="shared" si="0"/>
        <v>4</v>
      </c>
      <c r="B6" s="52">
        <v>43716</v>
      </c>
      <c r="C6" s="53" t="s">
        <v>432</v>
      </c>
      <c r="D6" s="54">
        <v>72</v>
      </c>
      <c r="E6" s="53"/>
      <c r="F6" s="53" t="s">
        <v>431</v>
      </c>
    </row>
    <row r="7" spans="1:6" ht="17" x14ac:dyDescent="0.15">
      <c r="A7" s="51">
        <f t="shared" si="0"/>
        <v>5</v>
      </c>
      <c r="B7" s="52">
        <v>43716</v>
      </c>
      <c r="C7" s="53" t="s">
        <v>433</v>
      </c>
      <c r="D7" s="54">
        <v>0.2</v>
      </c>
      <c r="E7" s="53"/>
      <c r="F7" s="53" t="s">
        <v>431</v>
      </c>
    </row>
    <row r="8" spans="1:6" ht="17" x14ac:dyDescent="0.15">
      <c r="A8" s="51">
        <f t="shared" si="0"/>
        <v>6</v>
      </c>
      <c r="B8" s="52">
        <v>43715</v>
      </c>
      <c r="C8" s="53" t="s">
        <v>434</v>
      </c>
      <c r="D8" s="54">
        <v>135</v>
      </c>
      <c r="E8" s="53" t="s">
        <v>435</v>
      </c>
      <c r="F8" s="53" t="s">
        <v>436</v>
      </c>
    </row>
    <row r="9" spans="1:6" ht="17" x14ac:dyDescent="0.15">
      <c r="A9" s="51">
        <f t="shared" si="0"/>
        <v>7</v>
      </c>
      <c r="B9" s="52">
        <v>43715</v>
      </c>
      <c r="C9" s="53" t="s">
        <v>437</v>
      </c>
      <c r="D9" s="54">
        <v>20</v>
      </c>
      <c r="E9" s="53" t="s">
        <v>438</v>
      </c>
      <c r="F9" s="53" t="s">
        <v>436</v>
      </c>
    </row>
    <row r="10" spans="1:6" ht="17" x14ac:dyDescent="0.15">
      <c r="A10" s="51">
        <f t="shared" si="0"/>
        <v>8</v>
      </c>
      <c r="B10" s="52">
        <v>43715</v>
      </c>
      <c r="C10" s="53" t="s">
        <v>439</v>
      </c>
      <c r="D10" s="54">
        <v>853</v>
      </c>
      <c r="E10" s="53" t="s">
        <v>440</v>
      </c>
      <c r="F10" s="53" t="s">
        <v>436</v>
      </c>
    </row>
    <row r="11" spans="1:6" ht="17" x14ac:dyDescent="0.15">
      <c r="A11" s="51">
        <f t="shared" si="0"/>
        <v>9</v>
      </c>
      <c r="B11" s="52">
        <v>43716</v>
      </c>
      <c r="C11" s="53" t="s">
        <v>441</v>
      </c>
      <c r="D11" s="54">
        <v>26</v>
      </c>
      <c r="E11" s="53" t="s">
        <v>438</v>
      </c>
      <c r="F11" s="53" t="s">
        <v>442</v>
      </c>
    </row>
    <row r="12" spans="1:6" ht="17" x14ac:dyDescent="0.15">
      <c r="A12" s="51">
        <f t="shared" si="0"/>
        <v>10</v>
      </c>
      <c r="B12" s="52">
        <v>43716</v>
      </c>
      <c r="C12" s="53" t="s">
        <v>443</v>
      </c>
      <c r="D12" s="54">
        <v>235</v>
      </c>
      <c r="E12" s="53"/>
      <c r="F12" s="53" t="s">
        <v>442</v>
      </c>
    </row>
    <row r="13" spans="1:6" ht="17" x14ac:dyDescent="0.15">
      <c r="A13" s="51">
        <f t="shared" si="0"/>
        <v>11</v>
      </c>
      <c r="B13" s="52">
        <v>43717</v>
      </c>
      <c r="C13" s="53" t="s">
        <v>444</v>
      </c>
      <c r="D13" s="54">
        <v>226</v>
      </c>
      <c r="E13" s="53"/>
      <c r="F13" s="53" t="s">
        <v>442</v>
      </c>
    </row>
    <row r="14" spans="1:6" ht="17" x14ac:dyDescent="0.15">
      <c r="A14" s="51">
        <f t="shared" si="0"/>
        <v>12</v>
      </c>
      <c r="B14" s="52">
        <v>43718</v>
      </c>
      <c r="C14" s="53" t="s">
        <v>445</v>
      </c>
      <c r="D14" s="54">
        <v>50</v>
      </c>
      <c r="E14" s="53"/>
      <c r="F14" s="53" t="s">
        <v>446</v>
      </c>
    </row>
    <row r="15" spans="1:6" ht="17" x14ac:dyDescent="0.15">
      <c r="A15" s="51">
        <f t="shared" si="0"/>
        <v>13</v>
      </c>
      <c r="B15" s="52">
        <v>43718</v>
      </c>
      <c r="C15" s="53" t="s">
        <v>447</v>
      </c>
      <c r="D15" s="54">
        <v>415</v>
      </c>
      <c r="E15" s="53"/>
      <c r="F15" s="53" t="s">
        <v>446</v>
      </c>
    </row>
    <row r="16" spans="1:6" ht="17" x14ac:dyDescent="0.25">
      <c r="A16" s="97" t="s">
        <v>448</v>
      </c>
      <c r="B16" s="97"/>
      <c r="C16" s="97"/>
      <c r="D16" s="55">
        <f>SUM(D3:D15)</f>
        <v>3236.2</v>
      </c>
      <c r="E16" s="55"/>
      <c r="F16" s="55"/>
    </row>
  </sheetData>
  <mergeCells count="2">
    <mergeCell ref="A1:F1"/>
    <mergeCell ref="A16:C16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59" workbookViewId="0">
      <selection activeCell="J21" sqref="J21"/>
    </sheetView>
  </sheetViews>
  <sheetFormatPr baseColWidth="10" defaultColWidth="8.6640625" defaultRowHeight="14" x14ac:dyDescent="0.15"/>
  <cols>
    <col min="1" max="1" width="8.83203125" bestFit="1" customWidth="1"/>
    <col min="2" max="2" width="15" bestFit="1" customWidth="1"/>
    <col min="3" max="3" width="22.5" bestFit="1" customWidth="1"/>
    <col min="4" max="4" width="5.83203125" bestFit="1" customWidth="1"/>
    <col min="5" max="5" width="11.33203125" bestFit="1" customWidth="1"/>
    <col min="6" max="6" width="5.83203125" bestFit="1" customWidth="1"/>
    <col min="7" max="7" width="7.5" bestFit="1" customWidth="1"/>
    <col min="8" max="10" width="5.83203125" bestFit="1" customWidth="1"/>
    <col min="11" max="11" width="10" bestFit="1" customWidth="1"/>
    <col min="12" max="12" width="36.83203125" style="42" customWidth="1"/>
    <col min="13" max="13" width="2.83203125" bestFit="1" customWidth="1"/>
  </cols>
  <sheetData>
    <row r="1" spans="1:12" ht="16" x14ac:dyDescent="0.15">
      <c r="A1" s="98" t="s">
        <v>238</v>
      </c>
      <c r="B1" s="98" t="s">
        <v>239</v>
      </c>
      <c r="C1" s="98" t="s">
        <v>240</v>
      </c>
      <c r="D1" s="98" t="s">
        <v>241</v>
      </c>
      <c r="E1" s="98"/>
      <c r="F1" s="98"/>
      <c r="G1" s="98"/>
      <c r="H1" s="98" t="s">
        <v>242</v>
      </c>
      <c r="I1" s="98"/>
      <c r="J1" s="98"/>
      <c r="K1" s="98" t="s">
        <v>243</v>
      </c>
      <c r="L1" s="100" t="s">
        <v>244</v>
      </c>
    </row>
    <row r="2" spans="1:12" ht="16" x14ac:dyDescent="0.15">
      <c r="A2" s="98"/>
      <c r="B2" s="98"/>
      <c r="C2" s="98"/>
      <c r="D2" s="31" t="s">
        <v>245</v>
      </c>
      <c r="E2" s="31" t="s">
        <v>246</v>
      </c>
      <c r="F2" s="31" t="s">
        <v>247</v>
      </c>
      <c r="G2" s="31" t="s">
        <v>248</v>
      </c>
      <c r="H2" s="31" t="s">
        <v>245</v>
      </c>
      <c r="I2" s="31" t="s">
        <v>247</v>
      </c>
      <c r="J2" s="31" t="s">
        <v>248</v>
      </c>
      <c r="K2" s="98"/>
      <c r="L2" s="100"/>
    </row>
    <row r="3" spans="1:12" ht="16" x14ac:dyDescent="0.15">
      <c r="A3" s="32" t="s">
        <v>249</v>
      </c>
      <c r="B3" s="32" t="s">
        <v>333</v>
      </c>
      <c r="C3" s="32" t="s">
        <v>250</v>
      </c>
      <c r="D3" s="32" t="s">
        <v>251</v>
      </c>
      <c r="E3" s="33">
        <v>1140</v>
      </c>
      <c r="F3" s="33" t="s">
        <v>252</v>
      </c>
      <c r="G3" s="33">
        <v>1140</v>
      </c>
      <c r="H3" s="32" t="s">
        <v>251</v>
      </c>
      <c r="I3" s="32" t="s">
        <v>253</v>
      </c>
      <c r="J3" s="32" t="s">
        <v>253</v>
      </c>
      <c r="K3" s="43">
        <v>1140</v>
      </c>
      <c r="L3" s="34" t="s">
        <v>254</v>
      </c>
    </row>
    <row r="4" spans="1:12" ht="16" x14ac:dyDescent="0.15">
      <c r="A4" s="32" t="s">
        <v>249</v>
      </c>
      <c r="B4" s="32" t="s">
        <v>333</v>
      </c>
      <c r="C4" s="32" t="s">
        <v>250</v>
      </c>
      <c r="D4" s="32" t="s">
        <v>251</v>
      </c>
      <c r="E4" s="33">
        <v>1140</v>
      </c>
      <c r="F4" s="33" t="s">
        <v>252</v>
      </c>
      <c r="G4" s="33">
        <v>1140</v>
      </c>
      <c r="H4" s="32" t="s">
        <v>251</v>
      </c>
      <c r="I4" s="32" t="s">
        <v>253</v>
      </c>
      <c r="J4" s="32" t="s">
        <v>253</v>
      </c>
      <c r="K4" s="43">
        <v>1140</v>
      </c>
      <c r="L4" s="34" t="s">
        <v>255</v>
      </c>
    </row>
    <row r="5" spans="1:12" ht="16" x14ac:dyDescent="0.15">
      <c r="A5" s="32" t="s">
        <v>249</v>
      </c>
      <c r="B5" s="32" t="s">
        <v>333</v>
      </c>
      <c r="C5" s="32" t="s">
        <v>250</v>
      </c>
      <c r="D5" s="32" t="s">
        <v>251</v>
      </c>
      <c r="E5" s="33">
        <v>1140</v>
      </c>
      <c r="F5" s="33" t="s">
        <v>252</v>
      </c>
      <c r="G5" s="33">
        <v>1140</v>
      </c>
      <c r="H5" s="32" t="s">
        <v>251</v>
      </c>
      <c r="I5" s="32" t="s">
        <v>253</v>
      </c>
      <c r="J5" s="32" t="s">
        <v>253</v>
      </c>
      <c r="K5" s="43">
        <v>1140</v>
      </c>
      <c r="L5" s="34" t="s">
        <v>256</v>
      </c>
    </row>
    <row r="6" spans="1:12" ht="16" x14ac:dyDescent="0.15">
      <c r="A6" s="32" t="s">
        <v>249</v>
      </c>
      <c r="B6" s="32" t="s">
        <v>333</v>
      </c>
      <c r="C6" s="32" t="s">
        <v>250</v>
      </c>
      <c r="D6" s="32" t="s">
        <v>251</v>
      </c>
      <c r="E6" s="33">
        <v>1140</v>
      </c>
      <c r="F6" s="33" t="s">
        <v>252</v>
      </c>
      <c r="G6" s="33">
        <v>1140</v>
      </c>
      <c r="H6" s="32" t="s">
        <v>251</v>
      </c>
      <c r="I6" s="32" t="s">
        <v>253</v>
      </c>
      <c r="J6" s="32" t="s">
        <v>253</v>
      </c>
      <c r="K6" s="43">
        <v>1140</v>
      </c>
      <c r="L6" s="34" t="s">
        <v>257</v>
      </c>
    </row>
    <row r="7" spans="1:12" ht="16" x14ac:dyDescent="0.15">
      <c r="A7" s="32" t="s">
        <v>249</v>
      </c>
      <c r="B7" s="32" t="s">
        <v>333</v>
      </c>
      <c r="C7" s="32" t="s">
        <v>250</v>
      </c>
      <c r="D7" s="32" t="s">
        <v>251</v>
      </c>
      <c r="E7" s="33">
        <v>1140</v>
      </c>
      <c r="F7" s="33" t="s">
        <v>252</v>
      </c>
      <c r="G7" s="33">
        <v>1140</v>
      </c>
      <c r="H7" s="32" t="s">
        <v>251</v>
      </c>
      <c r="I7" s="32" t="s">
        <v>253</v>
      </c>
      <c r="J7" s="32" t="s">
        <v>253</v>
      </c>
      <c r="K7" s="43">
        <v>1140</v>
      </c>
      <c r="L7" s="34" t="s">
        <v>258</v>
      </c>
    </row>
    <row r="8" spans="1:12" ht="16" x14ac:dyDescent="0.15">
      <c r="A8" s="32" t="s">
        <v>249</v>
      </c>
      <c r="B8" s="32" t="s">
        <v>333</v>
      </c>
      <c r="C8" s="32" t="s">
        <v>250</v>
      </c>
      <c r="D8" s="32" t="s">
        <v>251</v>
      </c>
      <c r="E8" s="33">
        <v>1140</v>
      </c>
      <c r="F8" s="33" t="s">
        <v>252</v>
      </c>
      <c r="G8" s="33">
        <v>1140</v>
      </c>
      <c r="H8" s="32" t="s">
        <v>251</v>
      </c>
      <c r="I8" s="32" t="s">
        <v>253</v>
      </c>
      <c r="J8" s="32" t="s">
        <v>253</v>
      </c>
      <c r="K8" s="43">
        <v>1140</v>
      </c>
      <c r="L8" s="34" t="s">
        <v>259</v>
      </c>
    </row>
    <row r="9" spans="1:12" ht="16" x14ac:dyDescent="0.15">
      <c r="A9" s="32" t="s">
        <v>249</v>
      </c>
      <c r="B9" s="32" t="s">
        <v>333</v>
      </c>
      <c r="C9" s="32" t="s">
        <v>250</v>
      </c>
      <c r="D9" s="32" t="s">
        <v>251</v>
      </c>
      <c r="E9" s="33">
        <v>1140</v>
      </c>
      <c r="F9" s="33" t="s">
        <v>252</v>
      </c>
      <c r="G9" s="33">
        <v>1140</v>
      </c>
      <c r="H9" s="32" t="s">
        <v>251</v>
      </c>
      <c r="I9" s="32" t="s">
        <v>253</v>
      </c>
      <c r="J9" s="32" t="s">
        <v>253</v>
      </c>
      <c r="K9" s="43">
        <v>1140</v>
      </c>
      <c r="L9" s="34" t="s">
        <v>260</v>
      </c>
    </row>
    <row r="10" spans="1:12" ht="16" x14ac:dyDescent="0.15">
      <c r="A10" s="32" t="s">
        <v>249</v>
      </c>
      <c r="B10" s="32" t="s">
        <v>333</v>
      </c>
      <c r="C10" s="32" t="s">
        <v>250</v>
      </c>
      <c r="D10" s="32" t="s">
        <v>251</v>
      </c>
      <c r="E10" s="33">
        <v>1140</v>
      </c>
      <c r="F10" s="33" t="s">
        <v>252</v>
      </c>
      <c r="G10" s="33">
        <v>1140</v>
      </c>
      <c r="H10" s="32" t="s">
        <v>251</v>
      </c>
      <c r="I10" s="32" t="s">
        <v>253</v>
      </c>
      <c r="J10" s="32" t="s">
        <v>253</v>
      </c>
      <c r="K10" s="43">
        <v>1140</v>
      </c>
      <c r="L10" s="34" t="s">
        <v>261</v>
      </c>
    </row>
    <row r="11" spans="1:12" ht="16" x14ac:dyDescent="0.15">
      <c r="A11" s="32" t="s">
        <v>249</v>
      </c>
      <c r="B11" s="32" t="s">
        <v>333</v>
      </c>
      <c r="C11" s="32" t="s">
        <v>250</v>
      </c>
      <c r="D11" s="32" t="s">
        <v>251</v>
      </c>
      <c r="E11" s="33">
        <v>1140</v>
      </c>
      <c r="F11" s="35" t="s">
        <v>252</v>
      </c>
      <c r="G11" s="33">
        <v>1140</v>
      </c>
      <c r="H11" s="32" t="s">
        <v>251</v>
      </c>
      <c r="I11" s="32" t="s">
        <v>253</v>
      </c>
      <c r="J11" s="32" t="s">
        <v>253</v>
      </c>
      <c r="K11" s="43">
        <v>1140</v>
      </c>
      <c r="L11" s="34" t="s">
        <v>262</v>
      </c>
    </row>
    <row r="12" spans="1:12" ht="16" x14ac:dyDescent="0.15">
      <c r="A12" s="32" t="s">
        <v>249</v>
      </c>
      <c r="B12" s="32" t="s">
        <v>333</v>
      </c>
      <c r="C12" s="32" t="s">
        <v>250</v>
      </c>
      <c r="D12" s="32" t="s">
        <v>251</v>
      </c>
      <c r="E12" s="33">
        <v>1140</v>
      </c>
      <c r="F12" s="35" t="s">
        <v>252</v>
      </c>
      <c r="G12" s="33">
        <v>1140</v>
      </c>
      <c r="H12" s="32" t="s">
        <v>251</v>
      </c>
      <c r="I12" s="32" t="s">
        <v>253</v>
      </c>
      <c r="J12" s="32" t="s">
        <v>253</v>
      </c>
      <c r="K12" s="43">
        <v>1140</v>
      </c>
      <c r="L12" s="34" t="s">
        <v>263</v>
      </c>
    </row>
    <row r="13" spans="1:12" ht="16" x14ac:dyDescent="0.15">
      <c r="A13" s="32" t="s">
        <v>249</v>
      </c>
      <c r="B13" s="32" t="s">
        <v>333</v>
      </c>
      <c r="C13" s="32" t="s">
        <v>250</v>
      </c>
      <c r="D13" s="32" t="s">
        <v>251</v>
      </c>
      <c r="E13" s="33">
        <v>1140</v>
      </c>
      <c r="F13" s="35" t="s">
        <v>252</v>
      </c>
      <c r="G13" s="33">
        <v>1140</v>
      </c>
      <c r="H13" s="32" t="s">
        <v>251</v>
      </c>
      <c r="I13" s="32" t="s">
        <v>253</v>
      </c>
      <c r="J13" s="32" t="s">
        <v>253</v>
      </c>
      <c r="K13" s="43">
        <v>1140</v>
      </c>
      <c r="L13" s="34" t="s">
        <v>264</v>
      </c>
    </row>
    <row r="14" spans="1:12" ht="16" x14ac:dyDescent="0.15">
      <c r="A14" s="32" t="s">
        <v>249</v>
      </c>
      <c r="B14" s="32" t="s">
        <v>333</v>
      </c>
      <c r="C14" s="32" t="s">
        <v>250</v>
      </c>
      <c r="D14" s="32" t="s">
        <v>251</v>
      </c>
      <c r="E14" s="33">
        <v>1140</v>
      </c>
      <c r="F14" s="35" t="s">
        <v>252</v>
      </c>
      <c r="G14" s="33">
        <v>1140</v>
      </c>
      <c r="H14" s="32" t="s">
        <v>251</v>
      </c>
      <c r="I14" s="32" t="s">
        <v>253</v>
      </c>
      <c r="J14" s="32" t="s">
        <v>253</v>
      </c>
      <c r="K14" s="43">
        <v>1140</v>
      </c>
      <c r="L14" s="34" t="s">
        <v>265</v>
      </c>
    </row>
    <row r="15" spans="1:12" ht="16" x14ac:dyDescent="0.15">
      <c r="A15" s="32" t="s">
        <v>249</v>
      </c>
      <c r="B15" s="32" t="s">
        <v>333</v>
      </c>
      <c r="C15" s="32" t="s">
        <v>250</v>
      </c>
      <c r="D15" s="32" t="s">
        <v>251</v>
      </c>
      <c r="E15" s="33">
        <v>1140</v>
      </c>
      <c r="F15" s="35" t="s">
        <v>252</v>
      </c>
      <c r="G15" s="33">
        <v>1140</v>
      </c>
      <c r="H15" s="32" t="s">
        <v>251</v>
      </c>
      <c r="I15" s="32" t="s">
        <v>253</v>
      </c>
      <c r="J15" s="32" t="s">
        <v>253</v>
      </c>
      <c r="K15" s="43">
        <v>1140</v>
      </c>
      <c r="L15" s="34" t="s">
        <v>266</v>
      </c>
    </row>
    <row r="16" spans="1:12" ht="16" x14ac:dyDescent="0.15">
      <c r="A16" s="32" t="s">
        <v>249</v>
      </c>
      <c r="B16" s="32" t="s">
        <v>333</v>
      </c>
      <c r="C16" s="32" t="s">
        <v>250</v>
      </c>
      <c r="D16" s="32" t="s">
        <v>251</v>
      </c>
      <c r="E16" s="33">
        <v>1140</v>
      </c>
      <c r="F16" s="35" t="s">
        <v>252</v>
      </c>
      <c r="G16" s="33">
        <v>1140</v>
      </c>
      <c r="H16" s="32" t="s">
        <v>251</v>
      </c>
      <c r="I16" s="32" t="s">
        <v>253</v>
      </c>
      <c r="J16" s="32" t="s">
        <v>253</v>
      </c>
      <c r="K16" s="43">
        <v>1140</v>
      </c>
      <c r="L16" s="34" t="s">
        <v>267</v>
      </c>
    </row>
    <row r="17" spans="1:12" ht="16" x14ac:dyDescent="0.15">
      <c r="A17" s="32" t="s">
        <v>249</v>
      </c>
      <c r="B17" s="32" t="s">
        <v>333</v>
      </c>
      <c r="C17" s="32" t="s">
        <v>250</v>
      </c>
      <c r="D17" s="32" t="s">
        <v>251</v>
      </c>
      <c r="E17" s="33">
        <v>1140</v>
      </c>
      <c r="F17" s="35" t="s">
        <v>252</v>
      </c>
      <c r="G17" s="33">
        <v>1140</v>
      </c>
      <c r="H17" s="32" t="s">
        <v>251</v>
      </c>
      <c r="I17" s="32" t="s">
        <v>253</v>
      </c>
      <c r="J17" s="32" t="s">
        <v>253</v>
      </c>
      <c r="K17" s="43">
        <v>1140</v>
      </c>
      <c r="L17" s="34" t="s">
        <v>268</v>
      </c>
    </row>
    <row r="18" spans="1:12" ht="16" x14ac:dyDescent="0.15">
      <c r="A18" s="32" t="s">
        <v>249</v>
      </c>
      <c r="B18" s="32" t="s">
        <v>333</v>
      </c>
      <c r="C18" s="32" t="s">
        <v>250</v>
      </c>
      <c r="D18" s="32" t="s">
        <v>251</v>
      </c>
      <c r="E18" s="33">
        <v>1140</v>
      </c>
      <c r="F18" s="35" t="s">
        <v>252</v>
      </c>
      <c r="G18" s="33">
        <v>1140</v>
      </c>
      <c r="H18" s="32" t="s">
        <v>251</v>
      </c>
      <c r="I18" s="32" t="s">
        <v>253</v>
      </c>
      <c r="J18" s="32" t="s">
        <v>253</v>
      </c>
      <c r="K18" s="43">
        <v>1140</v>
      </c>
      <c r="L18" s="34" t="s">
        <v>269</v>
      </c>
    </row>
    <row r="19" spans="1:12" ht="16" x14ac:dyDescent="0.15">
      <c r="A19" s="32" t="s">
        <v>249</v>
      </c>
      <c r="B19" s="32" t="s">
        <v>333</v>
      </c>
      <c r="C19" s="32" t="s">
        <v>250</v>
      </c>
      <c r="D19" s="32" t="s">
        <v>251</v>
      </c>
      <c r="E19" s="33">
        <v>1140</v>
      </c>
      <c r="F19" s="35" t="s">
        <v>252</v>
      </c>
      <c r="G19" s="33">
        <v>1140</v>
      </c>
      <c r="H19" s="32" t="s">
        <v>251</v>
      </c>
      <c r="I19" s="32" t="s">
        <v>253</v>
      </c>
      <c r="J19" s="32" t="s">
        <v>253</v>
      </c>
      <c r="K19" s="43">
        <v>1140</v>
      </c>
      <c r="L19" s="34" t="s">
        <v>270</v>
      </c>
    </row>
    <row r="20" spans="1:12" ht="16" x14ac:dyDescent="0.15">
      <c r="A20" s="32" t="s">
        <v>249</v>
      </c>
      <c r="B20" s="32" t="s">
        <v>333</v>
      </c>
      <c r="C20" s="32" t="s">
        <v>250</v>
      </c>
      <c r="D20" s="32" t="s">
        <v>251</v>
      </c>
      <c r="E20" s="33">
        <v>1140</v>
      </c>
      <c r="F20" s="35" t="s">
        <v>252</v>
      </c>
      <c r="G20" s="33">
        <v>1140</v>
      </c>
      <c r="H20" s="32" t="s">
        <v>251</v>
      </c>
      <c r="I20" s="32" t="s">
        <v>253</v>
      </c>
      <c r="J20" s="32" t="s">
        <v>253</v>
      </c>
      <c r="K20" s="43">
        <v>1140</v>
      </c>
      <c r="L20" s="34" t="s">
        <v>271</v>
      </c>
    </row>
    <row r="21" spans="1:12" ht="16" x14ac:dyDescent="0.15">
      <c r="A21" s="32" t="s">
        <v>249</v>
      </c>
      <c r="B21" s="32" t="s">
        <v>333</v>
      </c>
      <c r="C21" s="32" t="s">
        <v>250</v>
      </c>
      <c r="D21" s="32" t="s">
        <v>251</v>
      </c>
      <c r="E21" s="33">
        <v>1140</v>
      </c>
      <c r="F21" s="35" t="s">
        <v>252</v>
      </c>
      <c r="G21" s="33">
        <v>1140</v>
      </c>
      <c r="H21" s="32" t="s">
        <v>251</v>
      </c>
      <c r="I21" s="32" t="s">
        <v>253</v>
      </c>
      <c r="J21" s="32" t="s">
        <v>253</v>
      </c>
      <c r="K21" s="43">
        <v>1140</v>
      </c>
      <c r="L21" s="34" t="s">
        <v>272</v>
      </c>
    </row>
    <row r="22" spans="1:12" ht="16" x14ac:dyDescent="0.15">
      <c r="A22" s="32" t="s">
        <v>249</v>
      </c>
      <c r="B22" s="32" t="s">
        <v>333</v>
      </c>
      <c r="C22" s="32" t="s">
        <v>250</v>
      </c>
      <c r="D22" s="32" t="s">
        <v>251</v>
      </c>
      <c r="E22" s="33">
        <v>1140</v>
      </c>
      <c r="F22" s="35" t="s">
        <v>252</v>
      </c>
      <c r="G22" s="33">
        <v>1140</v>
      </c>
      <c r="H22" s="32" t="s">
        <v>251</v>
      </c>
      <c r="I22" s="32" t="s">
        <v>253</v>
      </c>
      <c r="J22" s="32" t="s">
        <v>253</v>
      </c>
      <c r="K22" s="43">
        <v>1140</v>
      </c>
      <c r="L22" s="34" t="s">
        <v>273</v>
      </c>
    </row>
    <row r="23" spans="1:12" ht="16" x14ac:dyDescent="0.15">
      <c r="A23" s="32" t="s">
        <v>249</v>
      </c>
      <c r="B23" s="32" t="s">
        <v>333</v>
      </c>
      <c r="C23" s="32" t="s">
        <v>250</v>
      </c>
      <c r="D23" s="32" t="s">
        <v>251</v>
      </c>
      <c r="E23" s="33">
        <v>1140</v>
      </c>
      <c r="F23" s="35" t="s">
        <v>252</v>
      </c>
      <c r="G23" s="33">
        <v>1140</v>
      </c>
      <c r="H23" s="32" t="s">
        <v>251</v>
      </c>
      <c r="I23" s="32" t="s">
        <v>253</v>
      </c>
      <c r="J23" s="32" t="s">
        <v>253</v>
      </c>
      <c r="K23" s="43">
        <v>1140</v>
      </c>
      <c r="L23" s="34" t="s">
        <v>274</v>
      </c>
    </row>
    <row r="24" spans="1:12" ht="16" x14ac:dyDescent="0.15">
      <c r="A24" s="32" t="s">
        <v>249</v>
      </c>
      <c r="B24" s="32" t="s">
        <v>333</v>
      </c>
      <c r="C24" s="32" t="s">
        <v>250</v>
      </c>
      <c r="D24" s="32" t="s">
        <v>251</v>
      </c>
      <c r="E24" s="33">
        <v>1140</v>
      </c>
      <c r="F24" s="35" t="s">
        <v>252</v>
      </c>
      <c r="G24" s="33">
        <v>1140</v>
      </c>
      <c r="H24" s="32" t="s">
        <v>251</v>
      </c>
      <c r="I24" s="32" t="s">
        <v>253</v>
      </c>
      <c r="J24" s="32" t="s">
        <v>253</v>
      </c>
      <c r="K24" s="43">
        <v>1140</v>
      </c>
      <c r="L24" s="34" t="s">
        <v>275</v>
      </c>
    </row>
    <row r="25" spans="1:12" ht="16" x14ac:dyDescent="0.15">
      <c r="A25" s="32" t="s">
        <v>249</v>
      </c>
      <c r="B25" s="32" t="s">
        <v>333</v>
      </c>
      <c r="C25" s="32" t="s">
        <v>250</v>
      </c>
      <c r="D25" s="32" t="s">
        <v>251</v>
      </c>
      <c r="E25" s="33">
        <v>1140</v>
      </c>
      <c r="F25" s="35" t="s">
        <v>252</v>
      </c>
      <c r="G25" s="33">
        <v>1140</v>
      </c>
      <c r="H25" s="32" t="s">
        <v>251</v>
      </c>
      <c r="I25" s="32" t="s">
        <v>253</v>
      </c>
      <c r="J25" s="32" t="s">
        <v>253</v>
      </c>
      <c r="K25" s="33">
        <v>1140</v>
      </c>
      <c r="L25" s="34" t="s">
        <v>276</v>
      </c>
    </row>
    <row r="26" spans="1:12" ht="16" x14ac:dyDescent="0.15">
      <c r="A26" s="32" t="s">
        <v>249</v>
      </c>
      <c r="B26" s="32" t="s">
        <v>333</v>
      </c>
      <c r="C26" s="32" t="s">
        <v>250</v>
      </c>
      <c r="D26" s="32" t="s">
        <v>251</v>
      </c>
      <c r="E26" s="33">
        <v>1140</v>
      </c>
      <c r="F26" s="35" t="s">
        <v>252</v>
      </c>
      <c r="G26" s="33">
        <v>1140</v>
      </c>
      <c r="H26" s="32" t="s">
        <v>251</v>
      </c>
      <c r="I26" s="32" t="s">
        <v>253</v>
      </c>
      <c r="J26" s="32" t="s">
        <v>253</v>
      </c>
      <c r="K26" s="33">
        <v>1140</v>
      </c>
      <c r="L26" s="34" t="s">
        <v>277</v>
      </c>
    </row>
    <row r="27" spans="1:12" ht="16" x14ac:dyDescent="0.15">
      <c r="A27" s="32" t="s">
        <v>249</v>
      </c>
      <c r="B27" s="32" t="s">
        <v>333</v>
      </c>
      <c r="C27" s="32" t="s">
        <v>250</v>
      </c>
      <c r="D27" s="32" t="s">
        <v>251</v>
      </c>
      <c r="E27" s="33">
        <v>1320</v>
      </c>
      <c r="F27" s="35" t="s">
        <v>252</v>
      </c>
      <c r="G27" s="33">
        <v>1320</v>
      </c>
      <c r="H27" s="32" t="s">
        <v>251</v>
      </c>
      <c r="I27" s="32" t="s">
        <v>253</v>
      </c>
      <c r="J27" s="32" t="s">
        <v>253</v>
      </c>
      <c r="K27" s="33">
        <v>1320</v>
      </c>
      <c r="L27" s="34" t="s">
        <v>278</v>
      </c>
    </row>
    <row r="28" spans="1:12" ht="16" x14ac:dyDescent="0.15">
      <c r="A28" s="32" t="s">
        <v>249</v>
      </c>
      <c r="B28" s="32" t="s">
        <v>333</v>
      </c>
      <c r="C28" s="32" t="s">
        <v>250</v>
      </c>
      <c r="D28" s="32" t="s">
        <v>251</v>
      </c>
      <c r="E28" s="33">
        <v>1320</v>
      </c>
      <c r="F28" s="35" t="s">
        <v>252</v>
      </c>
      <c r="G28" s="33">
        <v>1320</v>
      </c>
      <c r="H28" s="32" t="s">
        <v>251</v>
      </c>
      <c r="I28" s="36">
        <v>1</v>
      </c>
      <c r="J28" s="32" t="s">
        <v>253</v>
      </c>
      <c r="K28" s="33">
        <v>354</v>
      </c>
      <c r="L28" s="34" t="s">
        <v>279</v>
      </c>
    </row>
    <row r="29" spans="1:12" ht="16" x14ac:dyDescent="0.15">
      <c r="A29" s="32" t="s">
        <v>249</v>
      </c>
      <c r="B29" s="32" t="s">
        <v>333</v>
      </c>
      <c r="C29" s="32" t="s">
        <v>250</v>
      </c>
      <c r="D29" s="32" t="s">
        <v>251</v>
      </c>
      <c r="E29" s="33">
        <v>1500</v>
      </c>
      <c r="F29" s="35" t="s">
        <v>252</v>
      </c>
      <c r="G29" s="33">
        <v>1500</v>
      </c>
      <c r="H29" s="32" t="s">
        <v>251</v>
      </c>
      <c r="I29" s="32" t="s">
        <v>253</v>
      </c>
      <c r="J29" s="32" t="s">
        <v>253</v>
      </c>
      <c r="K29" s="33">
        <v>1500</v>
      </c>
      <c r="L29" s="34" t="s">
        <v>280</v>
      </c>
    </row>
    <row r="30" spans="1:12" ht="16" x14ac:dyDescent="0.15">
      <c r="A30" s="32" t="s">
        <v>249</v>
      </c>
      <c r="B30" s="32" t="s">
        <v>333</v>
      </c>
      <c r="C30" s="32" t="s">
        <v>250</v>
      </c>
      <c r="D30" s="32" t="s">
        <v>251</v>
      </c>
      <c r="E30" s="33">
        <v>1500</v>
      </c>
      <c r="F30" s="35" t="s">
        <v>252</v>
      </c>
      <c r="G30" s="33">
        <v>1500</v>
      </c>
      <c r="H30" s="32" t="s">
        <v>251</v>
      </c>
      <c r="I30" s="32" t="s">
        <v>253</v>
      </c>
      <c r="J30" s="32" t="s">
        <v>253</v>
      </c>
      <c r="K30" s="33">
        <v>1500</v>
      </c>
      <c r="L30" s="34" t="s">
        <v>281</v>
      </c>
    </row>
    <row r="31" spans="1:12" ht="16" x14ac:dyDescent="0.15">
      <c r="A31" s="32" t="s">
        <v>249</v>
      </c>
      <c r="B31" s="32" t="s">
        <v>333</v>
      </c>
      <c r="C31" s="32" t="s">
        <v>250</v>
      </c>
      <c r="D31" s="32" t="s">
        <v>251</v>
      </c>
      <c r="E31" s="33">
        <v>1500</v>
      </c>
      <c r="F31" s="35" t="s">
        <v>252</v>
      </c>
      <c r="G31" s="33">
        <v>1500</v>
      </c>
      <c r="H31" s="32" t="s">
        <v>251</v>
      </c>
      <c r="I31" s="32" t="s">
        <v>253</v>
      </c>
      <c r="J31" s="32" t="s">
        <v>253</v>
      </c>
      <c r="K31" s="33">
        <v>1500</v>
      </c>
      <c r="L31" s="34" t="s">
        <v>282</v>
      </c>
    </row>
    <row r="32" spans="1:12" ht="16" x14ac:dyDescent="0.15">
      <c r="A32" s="32" t="s">
        <v>249</v>
      </c>
      <c r="B32" s="32" t="s">
        <v>333</v>
      </c>
      <c r="C32" s="32" t="s">
        <v>250</v>
      </c>
      <c r="D32" s="32" t="s">
        <v>251</v>
      </c>
      <c r="E32" s="33">
        <v>1500</v>
      </c>
      <c r="F32" s="35" t="s">
        <v>252</v>
      </c>
      <c r="G32" s="33">
        <v>1500</v>
      </c>
      <c r="H32" s="32" t="s">
        <v>251</v>
      </c>
      <c r="I32" s="32" t="s">
        <v>253</v>
      </c>
      <c r="J32" s="32" t="s">
        <v>253</v>
      </c>
      <c r="K32" s="33">
        <v>1500</v>
      </c>
      <c r="L32" s="34" t="s">
        <v>283</v>
      </c>
    </row>
    <row r="33" spans="1:12" ht="16" x14ac:dyDescent="0.15">
      <c r="A33" s="32" t="s">
        <v>249</v>
      </c>
      <c r="B33" s="32" t="s">
        <v>333</v>
      </c>
      <c r="C33" s="32" t="s">
        <v>250</v>
      </c>
      <c r="D33" s="32" t="s">
        <v>251</v>
      </c>
      <c r="E33" s="33">
        <v>1500</v>
      </c>
      <c r="F33" s="35" t="s">
        <v>252</v>
      </c>
      <c r="G33" s="33">
        <v>1500</v>
      </c>
      <c r="H33" s="32" t="s">
        <v>251</v>
      </c>
      <c r="I33" s="32" t="s">
        <v>253</v>
      </c>
      <c r="J33" s="32" t="s">
        <v>253</v>
      </c>
      <c r="K33" s="33">
        <v>1500</v>
      </c>
      <c r="L33" s="34" t="s">
        <v>284</v>
      </c>
    </row>
    <row r="34" spans="1:12" ht="16" x14ac:dyDescent="0.15">
      <c r="A34" s="32" t="s">
        <v>249</v>
      </c>
      <c r="B34" s="32" t="s">
        <v>333</v>
      </c>
      <c r="C34" s="32" t="s">
        <v>250</v>
      </c>
      <c r="D34" s="32" t="s">
        <v>251</v>
      </c>
      <c r="E34" s="33">
        <v>1500</v>
      </c>
      <c r="F34" s="35" t="s">
        <v>252</v>
      </c>
      <c r="G34" s="33">
        <v>1500</v>
      </c>
      <c r="H34" s="32" t="s">
        <v>251</v>
      </c>
      <c r="I34" s="32" t="s">
        <v>253</v>
      </c>
      <c r="J34" s="32" t="s">
        <v>253</v>
      </c>
      <c r="K34" s="33">
        <v>1500</v>
      </c>
      <c r="L34" s="34" t="s">
        <v>285</v>
      </c>
    </row>
    <row r="35" spans="1:12" ht="16" x14ac:dyDescent="0.15">
      <c r="A35" s="32" t="s">
        <v>249</v>
      </c>
      <c r="B35" s="32" t="s">
        <v>333</v>
      </c>
      <c r="C35" s="32" t="s">
        <v>250</v>
      </c>
      <c r="D35" s="32" t="s">
        <v>251</v>
      </c>
      <c r="E35" s="33">
        <v>1500</v>
      </c>
      <c r="F35" s="35" t="s">
        <v>252</v>
      </c>
      <c r="G35" s="33">
        <v>1500</v>
      </c>
      <c r="H35" s="32" t="s">
        <v>251</v>
      </c>
      <c r="I35" s="32" t="s">
        <v>253</v>
      </c>
      <c r="J35" s="32" t="s">
        <v>253</v>
      </c>
      <c r="K35" s="33">
        <v>1500</v>
      </c>
      <c r="L35" s="34" t="s">
        <v>286</v>
      </c>
    </row>
    <row r="36" spans="1:12" ht="16" x14ac:dyDescent="0.15">
      <c r="A36" s="32" t="s">
        <v>249</v>
      </c>
      <c r="B36" s="32" t="s">
        <v>333</v>
      </c>
      <c r="C36" s="32" t="s">
        <v>250</v>
      </c>
      <c r="D36" s="32" t="s">
        <v>251</v>
      </c>
      <c r="E36" s="33">
        <v>1500</v>
      </c>
      <c r="F36" s="35" t="s">
        <v>252</v>
      </c>
      <c r="G36" s="33">
        <v>1500</v>
      </c>
      <c r="H36" s="32" t="s">
        <v>251</v>
      </c>
      <c r="I36" s="32" t="s">
        <v>253</v>
      </c>
      <c r="J36" s="32" t="s">
        <v>253</v>
      </c>
      <c r="K36" s="33">
        <v>1500</v>
      </c>
      <c r="L36" s="34" t="s">
        <v>287</v>
      </c>
    </row>
    <row r="37" spans="1:12" ht="16" x14ac:dyDescent="0.15">
      <c r="A37" s="32" t="s">
        <v>249</v>
      </c>
      <c r="B37" s="32" t="s">
        <v>333</v>
      </c>
      <c r="C37" s="32" t="s">
        <v>250</v>
      </c>
      <c r="D37" s="32" t="s">
        <v>251</v>
      </c>
      <c r="E37" s="33">
        <v>1500</v>
      </c>
      <c r="F37" s="35" t="s">
        <v>252</v>
      </c>
      <c r="G37" s="33">
        <v>1500</v>
      </c>
      <c r="H37" s="32" t="s">
        <v>251</v>
      </c>
      <c r="I37" s="36">
        <v>1</v>
      </c>
      <c r="J37" s="32" t="s">
        <v>253</v>
      </c>
      <c r="K37" s="33">
        <v>245</v>
      </c>
      <c r="L37" s="32" t="s">
        <v>288</v>
      </c>
    </row>
    <row r="38" spans="1:12" ht="16" x14ac:dyDescent="0.15">
      <c r="A38" s="32" t="s">
        <v>249</v>
      </c>
      <c r="B38" s="32" t="s">
        <v>333</v>
      </c>
      <c r="C38" s="32" t="s">
        <v>250</v>
      </c>
      <c r="D38" s="32" t="s">
        <v>251</v>
      </c>
      <c r="E38" s="33">
        <v>1500</v>
      </c>
      <c r="F38" s="35" t="s">
        <v>252</v>
      </c>
      <c r="G38" s="33">
        <v>1500</v>
      </c>
      <c r="H38" s="32" t="s">
        <v>251</v>
      </c>
      <c r="I38" s="32" t="s">
        <v>253</v>
      </c>
      <c r="J38" s="32" t="s">
        <v>253</v>
      </c>
      <c r="K38" s="33">
        <v>1500</v>
      </c>
      <c r="L38" s="34" t="s">
        <v>289</v>
      </c>
    </row>
    <row r="39" spans="1:12" ht="16" x14ac:dyDescent="0.15">
      <c r="A39" s="32" t="s">
        <v>249</v>
      </c>
      <c r="B39" s="32" t="s">
        <v>333</v>
      </c>
      <c r="C39" s="32" t="s">
        <v>250</v>
      </c>
      <c r="D39" s="32" t="s">
        <v>251</v>
      </c>
      <c r="E39" s="33">
        <v>1500</v>
      </c>
      <c r="F39" s="35" t="s">
        <v>252</v>
      </c>
      <c r="G39" s="33">
        <v>1500</v>
      </c>
      <c r="H39" s="32" t="s">
        <v>251</v>
      </c>
      <c r="I39" s="32" t="s">
        <v>253</v>
      </c>
      <c r="J39" s="32" t="s">
        <v>253</v>
      </c>
      <c r="K39" s="33">
        <v>1500</v>
      </c>
      <c r="L39" s="34" t="s">
        <v>290</v>
      </c>
    </row>
    <row r="40" spans="1:12" ht="16" x14ac:dyDescent="0.15">
      <c r="A40" s="32" t="s">
        <v>249</v>
      </c>
      <c r="B40" s="32" t="s">
        <v>333</v>
      </c>
      <c r="C40" s="32" t="s">
        <v>250</v>
      </c>
      <c r="D40" s="32" t="s">
        <v>251</v>
      </c>
      <c r="E40" s="33">
        <v>1500</v>
      </c>
      <c r="F40" s="35" t="s">
        <v>252</v>
      </c>
      <c r="G40" s="33">
        <v>1500</v>
      </c>
      <c r="H40" s="32" t="s">
        <v>251</v>
      </c>
      <c r="I40" s="32" t="s">
        <v>253</v>
      </c>
      <c r="J40" s="32" t="s">
        <v>253</v>
      </c>
      <c r="K40" s="33">
        <v>1500</v>
      </c>
      <c r="L40" s="34" t="s">
        <v>291</v>
      </c>
    </row>
    <row r="41" spans="1:12" ht="16" x14ac:dyDescent="0.15">
      <c r="A41" s="32" t="s">
        <v>249</v>
      </c>
      <c r="B41" s="32" t="s">
        <v>333</v>
      </c>
      <c r="C41" s="32" t="s">
        <v>250</v>
      </c>
      <c r="D41" s="32" t="s">
        <v>251</v>
      </c>
      <c r="E41" s="33">
        <v>1500</v>
      </c>
      <c r="F41" s="35" t="s">
        <v>252</v>
      </c>
      <c r="G41" s="33">
        <v>1500</v>
      </c>
      <c r="H41" s="32" t="s">
        <v>251</v>
      </c>
      <c r="I41" s="32" t="s">
        <v>253</v>
      </c>
      <c r="J41" s="32" t="s">
        <v>253</v>
      </c>
      <c r="K41" s="33">
        <v>1500</v>
      </c>
      <c r="L41" s="34" t="s">
        <v>292</v>
      </c>
    </row>
    <row r="42" spans="1:12" ht="16" x14ac:dyDescent="0.15">
      <c r="A42" s="32" t="s">
        <v>249</v>
      </c>
      <c r="B42" s="32" t="s">
        <v>333</v>
      </c>
      <c r="C42" s="32" t="s">
        <v>250</v>
      </c>
      <c r="D42" s="32" t="s">
        <v>251</v>
      </c>
      <c r="E42" s="33">
        <v>1500</v>
      </c>
      <c r="F42" s="35" t="s">
        <v>252</v>
      </c>
      <c r="G42" s="33">
        <v>1500</v>
      </c>
      <c r="H42" s="32" t="s">
        <v>251</v>
      </c>
      <c r="I42" s="32" t="s">
        <v>253</v>
      </c>
      <c r="J42" s="32" t="s">
        <v>253</v>
      </c>
      <c r="K42" s="33">
        <v>1500</v>
      </c>
      <c r="L42" s="34" t="s">
        <v>293</v>
      </c>
    </row>
    <row r="43" spans="1:12" ht="16" x14ac:dyDescent="0.15">
      <c r="A43" s="32" t="s">
        <v>249</v>
      </c>
      <c r="B43" s="32" t="s">
        <v>333</v>
      </c>
      <c r="C43" s="32" t="s">
        <v>250</v>
      </c>
      <c r="D43" s="32" t="s">
        <v>251</v>
      </c>
      <c r="E43" s="33">
        <v>1500</v>
      </c>
      <c r="F43" s="35" t="s">
        <v>252</v>
      </c>
      <c r="G43" s="33">
        <v>1500</v>
      </c>
      <c r="H43" s="32" t="s">
        <v>251</v>
      </c>
      <c r="I43" s="32" t="s">
        <v>253</v>
      </c>
      <c r="J43" s="32" t="s">
        <v>253</v>
      </c>
      <c r="K43" s="33">
        <v>1500</v>
      </c>
      <c r="L43" s="32" t="s">
        <v>294</v>
      </c>
    </row>
    <row r="44" spans="1:12" ht="16" x14ac:dyDescent="0.15">
      <c r="A44" s="32" t="s">
        <v>249</v>
      </c>
      <c r="B44" s="32" t="s">
        <v>333</v>
      </c>
      <c r="C44" s="32" t="s">
        <v>250</v>
      </c>
      <c r="D44" s="32" t="s">
        <v>251</v>
      </c>
      <c r="E44" s="33">
        <v>1500</v>
      </c>
      <c r="F44" s="35" t="s">
        <v>252</v>
      </c>
      <c r="G44" s="33">
        <v>1500</v>
      </c>
      <c r="H44" s="32" t="s">
        <v>251</v>
      </c>
      <c r="I44" s="32" t="s">
        <v>253</v>
      </c>
      <c r="J44" s="32" t="s">
        <v>253</v>
      </c>
      <c r="K44" s="33">
        <v>1500</v>
      </c>
      <c r="L44" s="34" t="s">
        <v>295</v>
      </c>
    </row>
    <row r="45" spans="1:12" ht="16" x14ac:dyDescent="0.15">
      <c r="A45" s="32" t="s">
        <v>249</v>
      </c>
      <c r="B45" s="32" t="s">
        <v>333</v>
      </c>
      <c r="C45" s="32" t="s">
        <v>250</v>
      </c>
      <c r="D45" s="32" t="s">
        <v>251</v>
      </c>
      <c r="E45" s="33">
        <v>1500</v>
      </c>
      <c r="F45" s="35" t="s">
        <v>252</v>
      </c>
      <c r="G45" s="33">
        <v>1500</v>
      </c>
      <c r="H45" s="32" t="s">
        <v>251</v>
      </c>
      <c r="I45" s="32" t="s">
        <v>253</v>
      </c>
      <c r="J45" s="32" t="s">
        <v>253</v>
      </c>
      <c r="K45" s="33">
        <v>1500</v>
      </c>
      <c r="L45" s="34" t="s">
        <v>296</v>
      </c>
    </row>
    <row r="46" spans="1:12" ht="16" x14ac:dyDescent="0.15">
      <c r="A46" s="32" t="s">
        <v>249</v>
      </c>
      <c r="B46" s="32" t="s">
        <v>333</v>
      </c>
      <c r="C46" s="32" t="s">
        <v>250</v>
      </c>
      <c r="D46" s="32" t="s">
        <v>251</v>
      </c>
      <c r="E46" s="33">
        <v>1500</v>
      </c>
      <c r="F46" s="35" t="s">
        <v>252</v>
      </c>
      <c r="G46" s="33">
        <v>1500</v>
      </c>
      <c r="H46" s="32" t="s">
        <v>251</v>
      </c>
      <c r="I46" s="32" t="s">
        <v>253</v>
      </c>
      <c r="J46" s="32" t="s">
        <v>253</v>
      </c>
      <c r="K46" s="33">
        <v>1500</v>
      </c>
      <c r="L46" s="34" t="s">
        <v>297</v>
      </c>
    </row>
    <row r="47" spans="1:12" ht="16" x14ac:dyDescent="0.15">
      <c r="A47" s="32" t="s">
        <v>298</v>
      </c>
      <c r="B47" s="32" t="s">
        <v>299</v>
      </c>
      <c r="C47" s="32" t="s">
        <v>300</v>
      </c>
      <c r="D47" s="32" t="s">
        <v>251</v>
      </c>
      <c r="E47" s="33">
        <v>890</v>
      </c>
      <c r="F47" s="35" t="s">
        <v>252</v>
      </c>
      <c r="G47" s="33">
        <v>890</v>
      </c>
      <c r="H47" s="32" t="s">
        <v>251</v>
      </c>
      <c r="I47" s="32" t="s">
        <v>253</v>
      </c>
      <c r="J47" s="32" t="s">
        <v>253</v>
      </c>
      <c r="K47" s="33">
        <v>890</v>
      </c>
      <c r="L47" s="34" t="s">
        <v>254</v>
      </c>
    </row>
    <row r="48" spans="1:12" ht="16" x14ac:dyDescent="0.15">
      <c r="A48" s="32" t="s">
        <v>298</v>
      </c>
      <c r="B48" s="32" t="s">
        <v>299</v>
      </c>
      <c r="C48" s="32" t="s">
        <v>300</v>
      </c>
      <c r="D48" s="32" t="s">
        <v>251</v>
      </c>
      <c r="E48" s="33">
        <v>890</v>
      </c>
      <c r="F48" s="35" t="s">
        <v>252</v>
      </c>
      <c r="G48" s="33">
        <v>890</v>
      </c>
      <c r="H48" s="32" t="s">
        <v>251</v>
      </c>
      <c r="I48" s="32" t="s">
        <v>253</v>
      </c>
      <c r="J48" s="32" t="s">
        <v>253</v>
      </c>
      <c r="K48" s="33">
        <v>890</v>
      </c>
      <c r="L48" s="34" t="s">
        <v>255</v>
      </c>
    </row>
    <row r="49" spans="1:12" ht="16" x14ac:dyDescent="0.15">
      <c r="A49" s="32" t="s">
        <v>298</v>
      </c>
      <c r="B49" s="32" t="s">
        <v>299</v>
      </c>
      <c r="C49" s="32" t="s">
        <v>300</v>
      </c>
      <c r="D49" s="32" t="s">
        <v>251</v>
      </c>
      <c r="E49" s="33">
        <v>890</v>
      </c>
      <c r="F49" s="35" t="s">
        <v>252</v>
      </c>
      <c r="G49" s="33">
        <v>890</v>
      </c>
      <c r="H49" s="32" t="s">
        <v>251</v>
      </c>
      <c r="I49" s="32" t="s">
        <v>253</v>
      </c>
      <c r="J49" s="32" t="s">
        <v>253</v>
      </c>
      <c r="K49" s="33">
        <v>890</v>
      </c>
      <c r="L49" s="34" t="s">
        <v>256</v>
      </c>
    </row>
    <row r="50" spans="1:12" ht="16" x14ac:dyDescent="0.15">
      <c r="A50" s="32" t="s">
        <v>298</v>
      </c>
      <c r="B50" s="32" t="s">
        <v>299</v>
      </c>
      <c r="C50" s="32" t="s">
        <v>300</v>
      </c>
      <c r="D50" s="32" t="s">
        <v>251</v>
      </c>
      <c r="E50" s="33">
        <v>890</v>
      </c>
      <c r="F50" s="35" t="s">
        <v>252</v>
      </c>
      <c r="G50" s="33">
        <v>890</v>
      </c>
      <c r="H50" s="32" t="s">
        <v>251</v>
      </c>
      <c r="I50" s="32" t="s">
        <v>253</v>
      </c>
      <c r="J50" s="32" t="s">
        <v>253</v>
      </c>
      <c r="K50" s="33">
        <v>890</v>
      </c>
      <c r="L50" s="34" t="s">
        <v>257</v>
      </c>
    </row>
    <row r="51" spans="1:12" ht="16" x14ac:dyDescent="0.15">
      <c r="A51" s="32" t="s">
        <v>298</v>
      </c>
      <c r="B51" s="32" t="s">
        <v>299</v>
      </c>
      <c r="C51" s="32" t="s">
        <v>300</v>
      </c>
      <c r="D51" s="32" t="s">
        <v>251</v>
      </c>
      <c r="E51" s="33">
        <v>890</v>
      </c>
      <c r="F51" s="35" t="s">
        <v>252</v>
      </c>
      <c r="G51" s="33">
        <v>890</v>
      </c>
      <c r="H51" s="32" t="s">
        <v>251</v>
      </c>
      <c r="I51" s="32" t="s">
        <v>253</v>
      </c>
      <c r="J51" s="32" t="s">
        <v>253</v>
      </c>
      <c r="K51" s="33">
        <v>890</v>
      </c>
      <c r="L51" s="34" t="s">
        <v>258</v>
      </c>
    </row>
    <row r="52" spans="1:12" ht="16" x14ac:dyDescent="0.15">
      <c r="A52" s="32" t="s">
        <v>298</v>
      </c>
      <c r="B52" s="32" t="s">
        <v>299</v>
      </c>
      <c r="C52" s="32" t="s">
        <v>300</v>
      </c>
      <c r="D52" s="32" t="s">
        <v>251</v>
      </c>
      <c r="E52" s="33">
        <v>890</v>
      </c>
      <c r="F52" s="35" t="s">
        <v>252</v>
      </c>
      <c r="G52" s="33">
        <v>890</v>
      </c>
      <c r="H52" s="32" t="s">
        <v>251</v>
      </c>
      <c r="I52" s="32" t="s">
        <v>253</v>
      </c>
      <c r="J52" s="32" t="s">
        <v>253</v>
      </c>
      <c r="K52" s="33">
        <v>890</v>
      </c>
      <c r="L52" s="34" t="s">
        <v>259</v>
      </c>
    </row>
    <row r="53" spans="1:12" ht="16" x14ac:dyDescent="0.15">
      <c r="A53" s="32" t="s">
        <v>298</v>
      </c>
      <c r="B53" s="32" t="s">
        <v>299</v>
      </c>
      <c r="C53" s="32" t="s">
        <v>300</v>
      </c>
      <c r="D53" s="32" t="s">
        <v>251</v>
      </c>
      <c r="E53" s="33">
        <v>890</v>
      </c>
      <c r="F53" s="35" t="s">
        <v>252</v>
      </c>
      <c r="G53" s="33">
        <v>890</v>
      </c>
      <c r="H53" s="32" t="s">
        <v>251</v>
      </c>
      <c r="I53" s="32" t="s">
        <v>253</v>
      </c>
      <c r="J53" s="32" t="s">
        <v>253</v>
      </c>
      <c r="K53" s="33">
        <v>890</v>
      </c>
      <c r="L53" s="34" t="s">
        <v>301</v>
      </c>
    </row>
    <row r="54" spans="1:12" ht="16" x14ac:dyDescent="0.15">
      <c r="A54" s="32" t="s">
        <v>298</v>
      </c>
      <c r="B54" s="32" t="s">
        <v>299</v>
      </c>
      <c r="C54" s="32" t="s">
        <v>300</v>
      </c>
      <c r="D54" s="32" t="s">
        <v>251</v>
      </c>
      <c r="E54" s="33">
        <v>890</v>
      </c>
      <c r="F54" s="35" t="s">
        <v>252</v>
      </c>
      <c r="G54" s="33">
        <v>890</v>
      </c>
      <c r="H54" s="32" t="s">
        <v>251</v>
      </c>
      <c r="I54" s="32" t="s">
        <v>253</v>
      </c>
      <c r="J54" s="32" t="s">
        <v>253</v>
      </c>
      <c r="K54" s="33">
        <v>890</v>
      </c>
      <c r="L54" s="34" t="s">
        <v>261</v>
      </c>
    </row>
    <row r="55" spans="1:12" ht="16" x14ac:dyDescent="0.15">
      <c r="A55" s="32" t="s">
        <v>298</v>
      </c>
      <c r="B55" s="32" t="s">
        <v>299</v>
      </c>
      <c r="C55" s="32" t="s">
        <v>300</v>
      </c>
      <c r="D55" s="32" t="s">
        <v>251</v>
      </c>
      <c r="E55" s="33">
        <v>890</v>
      </c>
      <c r="F55" s="35" t="s">
        <v>252</v>
      </c>
      <c r="G55" s="33">
        <v>890</v>
      </c>
      <c r="H55" s="32" t="s">
        <v>251</v>
      </c>
      <c r="I55" s="32" t="s">
        <v>253</v>
      </c>
      <c r="J55" s="32" t="s">
        <v>253</v>
      </c>
      <c r="K55" s="33">
        <v>890</v>
      </c>
      <c r="L55" s="34" t="s">
        <v>262</v>
      </c>
    </row>
    <row r="56" spans="1:12" ht="16" x14ac:dyDescent="0.15">
      <c r="A56" s="32" t="s">
        <v>298</v>
      </c>
      <c r="B56" s="32" t="s">
        <v>299</v>
      </c>
      <c r="C56" s="32" t="s">
        <v>300</v>
      </c>
      <c r="D56" s="32" t="s">
        <v>251</v>
      </c>
      <c r="E56" s="33">
        <v>890</v>
      </c>
      <c r="F56" s="35" t="s">
        <v>252</v>
      </c>
      <c r="G56" s="33">
        <v>890</v>
      </c>
      <c r="H56" s="32" t="s">
        <v>251</v>
      </c>
      <c r="I56" s="32" t="s">
        <v>253</v>
      </c>
      <c r="J56" s="32" t="s">
        <v>253</v>
      </c>
      <c r="K56" s="33">
        <v>890</v>
      </c>
      <c r="L56" s="34" t="s">
        <v>263</v>
      </c>
    </row>
    <row r="57" spans="1:12" ht="16" x14ac:dyDescent="0.15">
      <c r="A57" s="32" t="s">
        <v>298</v>
      </c>
      <c r="B57" s="32" t="s">
        <v>299</v>
      </c>
      <c r="C57" s="32" t="s">
        <v>300</v>
      </c>
      <c r="D57" s="32" t="s">
        <v>251</v>
      </c>
      <c r="E57" s="33">
        <v>890</v>
      </c>
      <c r="F57" s="35" t="s">
        <v>252</v>
      </c>
      <c r="G57" s="33">
        <v>890</v>
      </c>
      <c r="H57" s="32" t="s">
        <v>251</v>
      </c>
      <c r="I57" s="32" t="s">
        <v>253</v>
      </c>
      <c r="J57" s="32" t="s">
        <v>253</v>
      </c>
      <c r="K57" s="33">
        <v>890</v>
      </c>
      <c r="L57" s="34" t="s">
        <v>264</v>
      </c>
    </row>
    <row r="58" spans="1:12" ht="16" x14ac:dyDescent="0.15">
      <c r="A58" s="32" t="s">
        <v>298</v>
      </c>
      <c r="B58" s="32" t="s">
        <v>299</v>
      </c>
      <c r="C58" s="32" t="s">
        <v>300</v>
      </c>
      <c r="D58" s="32" t="s">
        <v>251</v>
      </c>
      <c r="E58" s="33">
        <v>890</v>
      </c>
      <c r="F58" s="35" t="s">
        <v>252</v>
      </c>
      <c r="G58" s="33">
        <v>890</v>
      </c>
      <c r="H58" s="32" t="s">
        <v>251</v>
      </c>
      <c r="I58" s="32" t="s">
        <v>253</v>
      </c>
      <c r="J58" s="32" t="s">
        <v>253</v>
      </c>
      <c r="K58" s="33">
        <v>890</v>
      </c>
      <c r="L58" s="34" t="s">
        <v>265</v>
      </c>
    </row>
    <row r="59" spans="1:12" ht="16" x14ac:dyDescent="0.15">
      <c r="A59" s="32" t="s">
        <v>298</v>
      </c>
      <c r="B59" s="32" t="s">
        <v>299</v>
      </c>
      <c r="C59" s="32" t="s">
        <v>300</v>
      </c>
      <c r="D59" s="32" t="s">
        <v>251</v>
      </c>
      <c r="E59" s="33">
        <v>890</v>
      </c>
      <c r="F59" s="35" t="s">
        <v>252</v>
      </c>
      <c r="G59" s="33">
        <v>890</v>
      </c>
      <c r="H59" s="32" t="s">
        <v>251</v>
      </c>
      <c r="I59" s="32" t="s">
        <v>253</v>
      </c>
      <c r="J59" s="32" t="s">
        <v>253</v>
      </c>
      <c r="K59" s="33">
        <v>890</v>
      </c>
      <c r="L59" s="34" t="s">
        <v>268</v>
      </c>
    </row>
    <row r="60" spans="1:12" ht="16" x14ac:dyDescent="0.15">
      <c r="A60" s="32" t="s">
        <v>298</v>
      </c>
      <c r="B60" s="32" t="s">
        <v>299</v>
      </c>
      <c r="C60" s="32" t="s">
        <v>300</v>
      </c>
      <c r="D60" s="32" t="s">
        <v>251</v>
      </c>
      <c r="E60" s="33">
        <v>890</v>
      </c>
      <c r="F60" s="35" t="s">
        <v>252</v>
      </c>
      <c r="G60" s="33">
        <v>890</v>
      </c>
      <c r="H60" s="32" t="s">
        <v>251</v>
      </c>
      <c r="I60" s="32" t="s">
        <v>253</v>
      </c>
      <c r="J60" s="32" t="s">
        <v>253</v>
      </c>
      <c r="K60" s="33">
        <v>890</v>
      </c>
      <c r="L60" s="34" t="s">
        <v>269</v>
      </c>
    </row>
    <row r="61" spans="1:12" ht="16" x14ac:dyDescent="0.15">
      <c r="A61" s="32" t="s">
        <v>298</v>
      </c>
      <c r="B61" s="32" t="s">
        <v>299</v>
      </c>
      <c r="C61" s="32" t="s">
        <v>300</v>
      </c>
      <c r="D61" s="32" t="s">
        <v>251</v>
      </c>
      <c r="E61" s="33">
        <v>890</v>
      </c>
      <c r="F61" s="36">
        <v>6</v>
      </c>
      <c r="G61" s="33">
        <v>890</v>
      </c>
      <c r="H61" s="32" t="s">
        <v>251</v>
      </c>
      <c r="I61" s="32" t="s">
        <v>253</v>
      </c>
      <c r="J61" s="32" t="s">
        <v>253</v>
      </c>
      <c r="K61" s="33">
        <v>890</v>
      </c>
      <c r="L61" s="34" t="s">
        <v>270</v>
      </c>
    </row>
    <row r="62" spans="1:12" ht="16" x14ac:dyDescent="0.15">
      <c r="A62" s="32" t="s">
        <v>298</v>
      </c>
      <c r="B62" s="32" t="s">
        <v>299</v>
      </c>
      <c r="C62" s="32" t="s">
        <v>300</v>
      </c>
      <c r="D62" s="32" t="s">
        <v>251</v>
      </c>
      <c r="E62" s="33">
        <v>890</v>
      </c>
      <c r="F62" s="36">
        <v>1</v>
      </c>
      <c r="G62" s="33">
        <v>890</v>
      </c>
      <c r="H62" s="32" t="s">
        <v>251</v>
      </c>
      <c r="I62" s="32" t="s">
        <v>253</v>
      </c>
      <c r="J62" s="32" t="s">
        <v>253</v>
      </c>
      <c r="K62" s="33">
        <v>890</v>
      </c>
      <c r="L62" s="32" t="s">
        <v>284</v>
      </c>
    </row>
    <row r="63" spans="1:12" ht="32" x14ac:dyDescent="0.15">
      <c r="A63" s="32" t="s">
        <v>298</v>
      </c>
      <c r="B63" s="32" t="s">
        <v>299</v>
      </c>
      <c r="C63" s="32" t="s">
        <v>300</v>
      </c>
      <c r="D63" s="32" t="s">
        <v>251</v>
      </c>
      <c r="E63" s="33">
        <v>890</v>
      </c>
      <c r="F63" s="36">
        <v>9</v>
      </c>
      <c r="G63" s="33">
        <v>8010</v>
      </c>
      <c r="H63" s="32" t="s">
        <v>251</v>
      </c>
      <c r="I63" s="32" t="s">
        <v>253</v>
      </c>
      <c r="J63" s="32" t="s">
        <v>253</v>
      </c>
      <c r="K63" s="33">
        <v>8010</v>
      </c>
      <c r="L63" s="32" t="s">
        <v>302</v>
      </c>
    </row>
    <row r="64" spans="1:12" ht="32" x14ac:dyDescent="0.15">
      <c r="A64" s="32" t="s">
        <v>298</v>
      </c>
      <c r="B64" s="32" t="s">
        <v>299</v>
      </c>
      <c r="C64" s="32" t="s">
        <v>300</v>
      </c>
      <c r="D64" s="32" t="s">
        <v>251</v>
      </c>
      <c r="E64" s="33">
        <v>1060</v>
      </c>
      <c r="F64" s="36">
        <v>9</v>
      </c>
      <c r="G64" s="33">
        <v>9540</v>
      </c>
      <c r="H64" s="32" t="s">
        <v>251</v>
      </c>
      <c r="I64" s="32" t="s">
        <v>253</v>
      </c>
      <c r="J64" s="32" t="s">
        <v>253</v>
      </c>
      <c r="K64" s="33">
        <v>9540</v>
      </c>
      <c r="L64" s="37" t="s">
        <v>303</v>
      </c>
    </row>
    <row r="65" spans="1:12" ht="16" x14ac:dyDescent="0.15">
      <c r="A65" s="32" t="s">
        <v>298</v>
      </c>
      <c r="B65" s="32" t="s">
        <v>299</v>
      </c>
      <c r="C65" s="32" t="s">
        <v>300</v>
      </c>
      <c r="D65" s="32" t="s">
        <v>251</v>
      </c>
      <c r="E65" s="33">
        <v>1060</v>
      </c>
      <c r="F65" s="36">
        <v>5</v>
      </c>
      <c r="G65" s="33">
        <v>5300</v>
      </c>
      <c r="H65" s="32" t="s">
        <v>251</v>
      </c>
      <c r="I65" s="32" t="s">
        <v>253</v>
      </c>
      <c r="J65" s="32" t="s">
        <v>253</v>
      </c>
      <c r="K65" s="33">
        <v>5300</v>
      </c>
      <c r="L65" s="38" t="s">
        <v>304</v>
      </c>
    </row>
    <row r="66" spans="1:12" ht="16" x14ac:dyDescent="0.15">
      <c r="A66" s="32" t="s">
        <v>298</v>
      </c>
      <c r="B66" s="32" t="s">
        <v>299</v>
      </c>
      <c r="C66" s="32" t="s">
        <v>300</v>
      </c>
      <c r="D66" s="32" t="s">
        <v>251</v>
      </c>
      <c r="E66" s="33">
        <v>940</v>
      </c>
      <c r="F66" s="36">
        <v>5</v>
      </c>
      <c r="G66" s="33">
        <v>4700</v>
      </c>
      <c r="H66" s="32" t="s">
        <v>251</v>
      </c>
      <c r="I66" s="36">
        <v>2</v>
      </c>
      <c r="J66" s="32" t="s">
        <v>253</v>
      </c>
      <c r="K66" s="33">
        <v>3521</v>
      </c>
      <c r="L66" s="32" t="s">
        <v>305</v>
      </c>
    </row>
    <row r="67" spans="1:12" ht="32" x14ac:dyDescent="0.15">
      <c r="A67" s="32" t="s">
        <v>306</v>
      </c>
      <c r="B67" s="32" t="s">
        <v>334</v>
      </c>
      <c r="C67" s="32" t="s">
        <v>307</v>
      </c>
      <c r="D67" s="32" t="s">
        <v>251</v>
      </c>
      <c r="E67" s="33">
        <v>1100</v>
      </c>
      <c r="F67" s="36">
        <v>6</v>
      </c>
      <c r="G67" s="33">
        <v>6600</v>
      </c>
      <c r="H67" s="32" t="s">
        <v>251</v>
      </c>
      <c r="I67" s="32" t="s">
        <v>253</v>
      </c>
      <c r="J67" s="32" t="s">
        <v>253</v>
      </c>
      <c r="K67" s="33">
        <v>6600</v>
      </c>
      <c r="L67" s="32" t="s">
        <v>308</v>
      </c>
    </row>
    <row r="68" spans="1:12" ht="16" x14ac:dyDescent="0.15">
      <c r="A68" s="32" t="s">
        <v>309</v>
      </c>
      <c r="B68" s="32" t="s">
        <v>310</v>
      </c>
      <c r="C68" s="32" t="s">
        <v>311</v>
      </c>
      <c r="D68" s="32" t="s">
        <v>251</v>
      </c>
      <c r="E68" s="33">
        <v>920</v>
      </c>
      <c r="F68" s="36">
        <v>1</v>
      </c>
      <c r="G68" s="33">
        <v>920</v>
      </c>
      <c r="H68" s="32" t="s">
        <v>251</v>
      </c>
      <c r="I68" s="32" t="s">
        <v>253</v>
      </c>
      <c r="J68" s="32" t="s">
        <v>253</v>
      </c>
      <c r="K68" s="33">
        <v>920</v>
      </c>
      <c r="L68" s="34" t="s">
        <v>312</v>
      </c>
    </row>
    <row r="69" spans="1:12" ht="16" x14ac:dyDescent="0.15">
      <c r="A69" s="32" t="s">
        <v>309</v>
      </c>
      <c r="B69" s="32" t="s">
        <v>310</v>
      </c>
      <c r="C69" s="32" t="s">
        <v>311</v>
      </c>
      <c r="D69" s="32" t="s">
        <v>251</v>
      </c>
      <c r="E69" s="33">
        <v>920</v>
      </c>
      <c r="F69" s="36">
        <v>1</v>
      </c>
      <c r="G69" s="33">
        <v>920</v>
      </c>
      <c r="H69" s="32" t="s">
        <v>251</v>
      </c>
      <c r="I69" s="32" t="s">
        <v>253</v>
      </c>
      <c r="J69" s="32" t="s">
        <v>253</v>
      </c>
      <c r="K69" s="33">
        <v>920</v>
      </c>
      <c r="L69" s="34" t="s">
        <v>313</v>
      </c>
    </row>
    <row r="70" spans="1:12" ht="16" x14ac:dyDescent="0.15">
      <c r="A70" s="32" t="s">
        <v>249</v>
      </c>
      <c r="B70" s="32" t="s">
        <v>333</v>
      </c>
      <c r="C70" s="32" t="s">
        <v>250</v>
      </c>
      <c r="D70" s="32" t="s">
        <v>251</v>
      </c>
      <c r="E70" s="33">
        <v>1500</v>
      </c>
      <c r="F70" s="36">
        <v>1</v>
      </c>
      <c r="G70" s="33">
        <v>1500</v>
      </c>
      <c r="H70" s="32" t="s">
        <v>251</v>
      </c>
      <c r="I70" s="32" t="s">
        <v>253</v>
      </c>
      <c r="J70" s="32" t="s">
        <v>253</v>
      </c>
      <c r="K70" s="33">
        <v>1500</v>
      </c>
      <c r="L70" s="32" t="s">
        <v>314</v>
      </c>
    </row>
    <row r="71" spans="1:12" ht="16" x14ac:dyDescent="0.15">
      <c r="A71" s="32" t="s">
        <v>298</v>
      </c>
      <c r="B71" s="32" t="s">
        <v>299</v>
      </c>
      <c r="C71" s="32" t="s">
        <v>300</v>
      </c>
      <c r="D71" s="32" t="s">
        <v>251</v>
      </c>
      <c r="E71" s="33">
        <v>890</v>
      </c>
      <c r="F71" s="36">
        <v>1</v>
      </c>
      <c r="G71" s="33">
        <v>890</v>
      </c>
      <c r="H71" s="32" t="s">
        <v>251</v>
      </c>
      <c r="I71" s="32" t="s">
        <v>253</v>
      </c>
      <c r="J71" s="32" t="s">
        <v>253</v>
      </c>
      <c r="K71" s="33">
        <v>890</v>
      </c>
      <c r="L71" s="32" t="s">
        <v>314</v>
      </c>
    </row>
    <row r="72" spans="1:12" ht="16" x14ac:dyDescent="0.15">
      <c r="A72" s="32" t="s">
        <v>315</v>
      </c>
      <c r="B72" s="32" t="s">
        <v>316</v>
      </c>
      <c r="C72" s="32" t="s">
        <v>317</v>
      </c>
      <c r="D72" s="32" t="s">
        <v>251</v>
      </c>
      <c r="E72" s="33">
        <v>840</v>
      </c>
      <c r="F72" s="36">
        <v>1</v>
      </c>
      <c r="G72" s="33">
        <v>840</v>
      </c>
      <c r="H72" s="32" t="s">
        <v>251</v>
      </c>
      <c r="I72" s="32" t="s">
        <v>253</v>
      </c>
      <c r="J72" s="32" t="s">
        <v>253</v>
      </c>
      <c r="K72" s="33">
        <v>840</v>
      </c>
      <c r="L72" s="32" t="s">
        <v>318</v>
      </c>
    </row>
    <row r="73" spans="1:12" ht="16" x14ac:dyDescent="0.15">
      <c r="A73" s="32" t="s">
        <v>319</v>
      </c>
      <c r="B73" s="32" t="s">
        <v>320</v>
      </c>
      <c r="C73" s="32" t="s">
        <v>321</v>
      </c>
      <c r="D73" s="32" t="s">
        <v>251</v>
      </c>
      <c r="E73" s="33">
        <v>1110</v>
      </c>
      <c r="F73" s="36">
        <v>1</v>
      </c>
      <c r="G73" s="33">
        <v>1110</v>
      </c>
      <c r="H73" s="32" t="s">
        <v>251</v>
      </c>
      <c r="I73" s="32" t="s">
        <v>253</v>
      </c>
      <c r="J73" s="32" t="s">
        <v>253</v>
      </c>
      <c r="K73" s="33">
        <v>1110</v>
      </c>
      <c r="L73" s="32" t="s">
        <v>318</v>
      </c>
    </row>
    <row r="74" spans="1:12" ht="16" x14ac:dyDescent="0.15">
      <c r="A74" s="32" t="s">
        <v>315</v>
      </c>
      <c r="B74" s="32" t="s">
        <v>316</v>
      </c>
      <c r="C74" s="32" t="s">
        <v>317</v>
      </c>
      <c r="D74" s="32" t="s">
        <v>251</v>
      </c>
      <c r="E74" s="33">
        <v>840</v>
      </c>
      <c r="F74" s="36">
        <v>1</v>
      </c>
      <c r="G74" s="33">
        <v>840</v>
      </c>
      <c r="H74" s="32" t="s">
        <v>251</v>
      </c>
      <c r="I74" s="32" t="s">
        <v>253</v>
      </c>
      <c r="J74" s="32" t="s">
        <v>253</v>
      </c>
      <c r="K74" s="33">
        <v>840</v>
      </c>
      <c r="L74" s="32" t="s">
        <v>322</v>
      </c>
    </row>
    <row r="75" spans="1:12" ht="16" x14ac:dyDescent="0.15">
      <c r="A75" s="32" t="s">
        <v>319</v>
      </c>
      <c r="B75" s="32" t="s">
        <v>320</v>
      </c>
      <c r="C75" s="32" t="s">
        <v>321</v>
      </c>
      <c r="D75" s="32" t="s">
        <v>251</v>
      </c>
      <c r="E75" s="33">
        <v>1110</v>
      </c>
      <c r="F75" s="36">
        <v>1</v>
      </c>
      <c r="G75" s="33">
        <v>1110</v>
      </c>
      <c r="H75" s="32" t="s">
        <v>251</v>
      </c>
      <c r="I75" s="32" t="s">
        <v>253</v>
      </c>
      <c r="J75" s="32" t="s">
        <v>253</v>
      </c>
      <c r="K75" s="33">
        <v>1110</v>
      </c>
      <c r="L75" s="32" t="s">
        <v>322</v>
      </c>
    </row>
    <row r="76" spans="1:12" ht="16" x14ac:dyDescent="0.15">
      <c r="A76" s="32" t="s">
        <v>315</v>
      </c>
      <c r="B76" s="32" t="s">
        <v>316</v>
      </c>
      <c r="C76" s="32" t="s">
        <v>317</v>
      </c>
      <c r="D76" s="32" t="s">
        <v>251</v>
      </c>
      <c r="E76" s="33">
        <v>840</v>
      </c>
      <c r="F76" s="36">
        <v>1</v>
      </c>
      <c r="G76" s="33">
        <v>840</v>
      </c>
      <c r="H76" s="32" t="s">
        <v>251</v>
      </c>
      <c r="I76" s="32" t="s">
        <v>253</v>
      </c>
      <c r="J76" s="32" t="s">
        <v>253</v>
      </c>
      <c r="K76" s="33">
        <v>840</v>
      </c>
      <c r="L76" s="32" t="s">
        <v>323</v>
      </c>
    </row>
    <row r="77" spans="1:12" ht="16" x14ac:dyDescent="0.15">
      <c r="A77" s="32" t="s">
        <v>319</v>
      </c>
      <c r="B77" s="32" t="s">
        <v>320</v>
      </c>
      <c r="C77" s="32" t="s">
        <v>321</v>
      </c>
      <c r="D77" s="32" t="s">
        <v>251</v>
      </c>
      <c r="E77" s="33">
        <v>1110</v>
      </c>
      <c r="F77" s="36">
        <v>1</v>
      </c>
      <c r="G77" s="33">
        <v>1110</v>
      </c>
      <c r="H77" s="32" t="s">
        <v>251</v>
      </c>
      <c r="I77" s="32" t="s">
        <v>253</v>
      </c>
      <c r="J77" s="32" t="s">
        <v>253</v>
      </c>
      <c r="K77" s="33">
        <v>1110</v>
      </c>
      <c r="L77" s="32" t="s">
        <v>323</v>
      </c>
    </row>
    <row r="78" spans="1:12" ht="16" x14ac:dyDescent="0.15">
      <c r="A78" s="32" t="s">
        <v>315</v>
      </c>
      <c r="B78" s="32" t="s">
        <v>316</v>
      </c>
      <c r="C78" s="32" t="s">
        <v>317</v>
      </c>
      <c r="D78" s="32" t="s">
        <v>251</v>
      </c>
      <c r="E78" s="33">
        <v>840</v>
      </c>
      <c r="F78" s="36">
        <v>1</v>
      </c>
      <c r="G78" s="33">
        <v>840</v>
      </c>
      <c r="H78" s="32" t="s">
        <v>251</v>
      </c>
      <c r="I78" s="32" t="s">
        <v>253</v>
      </c>
      <c r="J78" s="32" t="s">
        <v>253</v>
      </c>
      <c r="K78" s="33">
        <v>840</v>
      </c>
      <c r="L78" s="32" t="s">
        <v>324</v>
      </c>
    </row>
    <row r="79" spans="1:12" ht="16" x14ac:dyDescent="0.15">
      <c r="A79" s="32" t="s">
        <v>319</v>
      </c>
      <c r="B79" s="32" t="s">
        <v>320</v>
      </c>
      <c r="C79" s="32" t="s">
        <v>321</v>
      </c>
      <c r="D79" s="32" t="s">
        <v>251</v>
      </c>
      <c r="E79" s="33">
        <v>1110</v>
      </c>
      <c r="F79" s="36">
        <v>1</v>
      </c>
      <c r="G79" s="33">
        <v>1110</v>
      </c>
      <c r="H79" s="32" t="s">
        <v>251</v>
      </c>
      <c r="I79" s="32" t="s">
        <v>253</v>
      </c>
      <c r="J79" s="32" t="s">
        <v>253</v>
      </c>
      <c r="K79" s="33">
        <v>1110</v>
      </c>
      <c r="L79" s="32" t="s">
        <v>324</v>
      </c>
    </row>
    <row r="80" spans="1:12" ht="16" x14ac:dyDescent="0.15">
      <c r="A80" s="32" t="s">
        <v>315</v>
      </c>
      <c r="B80" s="32" t="s">
        <v>316</v>
      </c>
      <c r="C80" s="32" t="s">
        <v>317</v>
      </c>
      <c r="D80" s="32" t="s">
        <v>251</v>
      </c>
      <c r="E80" s="33">
        <v>840</v>
      </c>
      <c r="F80" s="36">
        <v>1</v>
      </c>
      <c r="G80" s="33">
        <v>840</v>
      </c>
      <c r="H80" s="32" t="s">
        <v>251</v>
      </c>
      <c r="I80" s="32" t="s">
        <v>253</v>
      </c>
      <c r="J80" s="32" t="s">
        <v>253</v>
      </c>
      <c r="K80" s="33">
        <v>840</v>
      </c>
      <c r="L80" s="32" t="s">
        <v>325</v>
      </c>
    </row>
    <row r="81" spans="1:12" ht="16" x14ac:dyDescent="0.15">
      <c r="A81" s="32" t="s">
        <v>319</v>
      </c>
      <c r="B81" s="32" t="s">
        <v>320</v>
      </c>
      <c r="C81" s="32" t="s">
        <v>321</v>
      </c>
      <c r="D81" s="32" t="s">
        <v>251</v>
      </c>
      <c r="E81" s="33">
        <v>1110</v>
      </c>
      <c r="F81" s="36">
        <v>1</v>
      </c>
      <c r="G81" s="33">
        <v>1110</v>
      </c>
      <c r="H81" s="32" t="s">
        <v>251</v>
      </c>
      <c r="I81" s="32" t="s">
        <v>253</v>
      </c>
      <c r="J81" s="32" t="s">
        <v>253</v>
      </c>
      <c r="K81" s="33">
        <v>1110</v>
      </c>
      <c r="L81" s="32" t="s">
        <v>325</v>
      </c>
    </row>
    <row r="82" spans="1:12" ht="16" x14ac:dyDescent="0.15">
      <c r="A82" s="32" t="s">
        <v>326</v>
      </c>
      <c r="B82" s="32" t="s">
        <v>327</v>
      </c>
      <c r="C82" s="32" t="s">
        <v>328</v>
      </c>
      <c r="D82" s="32" t="s">
        <v>251</v>
      </c>
      <c r="E82" s="33">
        <v>2490</v>
      </c>
      <c r="F82" s="36">
        <v>1</v>
      </c>
      <c r="G82" s="33">
        <v>2490</v>
      </c>
      <c r="H82" s="32" t="s">
        <v>251</v>
      </c>
      <c r="I82" s="32" t="s">
        <v>253</v>
      </c>
      <c r="J82" s="32" t="s">
        <v>253</v>
      </c>
      <c r="K82" s="33">
        <v>2490</v>
      </c>
      <c r="L82" s="32" t="s">
        <v>329</v>
      </c>
    </row>
    <row r="83" spans="1:12" ht="16" x14ac:dyDescent="0.15">
      <c r="A83" s="32" t="s">
        <v>326</v>
      </c>
      <c r="B83" s="32" t="s">
        <v>327</v>
      </c>
      <c r="C83" s="32" t="s">
        <v>328</v>
      </c>
      <c r="D83" s="32" t="s">
        <v>251</v>
      </c>
      <c r="E83" s="33">
        <v>1290</v>
      </c>
      <c r="F83" s="36">
        <v>1</v>
      </c>
      <c r="G83" s="33">
        <v>1290</v>
      </c>
      <c r="H83" s="32" t="s">
        <v>251</v>
      </c>
      <c r="I83" s="32" t="s">
        <v>253</v>
      </c>
      <c r="J83" s="32" t="s">
        <v>253</v>
      </c>
      <c r="K83" s="33">
        <v>1290</v>
      </c>
      <c r="L83" s="32" t="s">
        <v>330</v>
      </c>
    </row>
    <row r="84" spans="1:12" ht="16" x14ac:dyDescent="0.15">
      <c r="A84" s="32" t="s">
        <v>326</v>
      </c>
      <c r="B84" s="32" t="s">
        <v>327</v>
      </c>
      <c r="C84" s="32" t="s">
        <v>331</v>
      </c>
      <c r="D84" s="32" t="s">
        <v>251</v>
      </c>
      <c r="E84" s="33">
        <v>2490</v>
      </c>
      <c r="F84" s="36">
        <v>1</v>
      </c>
      <c r="G84" s="33">
        <v>2490</v>
      </c>
      <c r="H84" s="32" t="s">
        <v>251</v>
      </c>
      <c r="I84" s="32" t="s">
        <v>253</v>
      </c>
      <c r="J84" s="32" t="s">
        <v>253</v>
      </c>
      <c r="K84" s="33">
        <v>2490</v>
      </c>
      <c r="L84" s="32" t="s">
        <v>332</v>
      </c>
    </row>
    <row r="85" spans="1:12" ht="16" x14ac:dyDescent="0.15">
      <c r="A85" s="101"/>
      <c r="B85" s="102"/>
      <c r="C85" s="102"/>
      <c r="D85" s="102"/>
      <c r="E85" s="102"/>
      <c r="F85" s="102"/>
      <c r="G85" s="102"/>
      <c r="H85" s="103"/>
      <c r="I85" s="103"/>
      <c r="J85" s="103"/>
      <c r="K85" s="31" t="s">
        <v>243</v>
      </c>
      <c r="L85" s="40"/>
    </row>
    <row r="86" spans="1:12" ht="16" x14ac:dyDescent="0.15">
      <c r="A86" s="104"/>
      <c r="B86" s="104"/>
      <c r="C86" s="104"/>
      <c r="D86" s="104"/>
      <c r="E86" s="104"/>
      <c r="F86" s="104"/>
      <c r="G86" s="104"/>
      <c r="H86" s="105"/>
      <c r="I86" s="105"/>
      <c r="J86" s="105"/>
      <c r="L86" s="41"/>
    </row>
    <row r="87" spans="1:12" ht="16" x14ac:dyDescent="0.15">
      <c r="A87" s="98"/>
      <c r="B87" s="98"/>
      <c r="C87" s="98"/>
      <c r="D87" s="99">
        <f>SUM(G3:G84)</f>
        <v>125640</v>
      </c>
      <c r="E87" s="99"/>
      <c r="F87" s="99"/>
      <c r="G87" s="99"/>
      <c r="H87" s="99"/>
      <c r="I87" s="99"/>
      <c r="J87" s="99"/>
      <c r="K87" s="39">
        <f>SUM(K3:K84)</f>
        <v>122240</v>
      </c>
      <c r="L87" s="40"/>
    </row>
  </sheetData>
  <mergeCells count="14">
    <mergeCell ref="L1:L2"/>
    <mergeCell ref="A85:G85"/>
    <mergeCell ref="H85:J85"/>
    <mergeCell ref="A86:G86"/>
    <mergeCell ref="H86:J86"/>
    <mergeCell ref="K1:K2"/>
    <mergeCell ref="A87:C87"/>
    <mergeCell ref="D87:G87"/>
    <mergeCell ref="H87:J87"/>
    <mergeCell ref="A1:A2"/>
    <mergeCell ref="B1:B2"/>
    <mergeCell ref="C1:C2"/>
    <mergeCell ref="D1:G1"/>
    <mergeCell ref="H1:J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结算0918</vt:lpstr>
      <vt:lpstr>VIP费用明细</vt:lpstr>
      <vt:lpstr>机票明细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2017-04-20T04:09:00Z</cp:lastPrinted>
  <dcterms:created xsi:type="dcterms:W3CDTF">2006-09-16T00:00:00Z</dcterms:created>
  <dcterms:modified xsi:type="dcterms:W3CDTF">2019-09-23T17:00:54Z</dcterms:modified>
</cp:coreProperties>
</file>