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552" windowHeight="11655"/>
  </bookViews>
  <sheets>
    <sheet name="报价明细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<sst xmlns="http://schemas.openxmlformats.org/spreadsheetml/2006/main" count="192" uniqueCount="155">
  <si>
    <t>度小满港澳奖励旅游报价单 DU XIAOMAN PRESENTATION</t>
  </si>
  <si>
    <t>规格</t>
  </si>
  <si>
    <t>单价</t>
  </si>
  <si>
    <t>次数</t>
  </si>
  <si>
    <t>数量</t>
  </si>
  <si>
    <t>总计</t>
  </si>
  <si>
    <t>备注</t>
  </si>
  <si>
    <t>客房</t>
  </si>
  <si>
    <t xml:space="preserve">2.12-13日澳门威尼斯人酒店
</t>
  </si>
  <si>
    <t>贝丽套房双床</t>
  </si>
  <si>
    <t>实际结算价（含工作人员）</t>
  </si>
  <si>
    <t>奢华皇室套房</t>
  </si>
  <si>
    <t>实际结算价</t>
  </si>
  <si>
    <t>2.13-2.16日香港千禧新世界酒店</t>
  </si>
  <si>
    <t>城景双床</t>
  </si>
  <si>
    <t>实际结算价（工作人员）</t>
  </si>
  <si>
    <t>海景双床</t>
  </si>
  <si>
    <t>海景大床</t>
  </si>
  <si>
    <t>合计</t>
  </si>
  <si>
    <t>用餐</t>
  </si>
  <si>
    <t>2月12日午餐</t>
  </si>
  <si>
    <t>陈胜记海鲜餐厅（含10%服务费）</t>
  </si>
  <si>
    <t>升级</t>
  </si>
  <si>
    <t>2月12日晚餐</t>
  </si>
  <si>
    <t>自由活动餐补</t>
  </si>
  <si>
    <t>2月12日宵夜</t>
  </si>
  <si>
    <t>六棉酒家宵夜</t>
  </si>
  <si>
    <t>额外增加</t>
  </si>
  <si>
    <t>六棉酒家宵夜加餐</t>
  </si>
  <si>
    <t>1389MOP</t>
  </si>
  <si>
    <t>2月13日午餐</t>
  </si>
  <si>
    <t>澳门旅游大学教学餐厅 （含10%服务费）</t>
  </si>
  <si>
    <t>2月13日晚餐</t>
  </si>
  <si>
    <t>映月樓晚餐（海景包間，含啤酒汽水畅饮，10%服务费）</t>
  </si>
  <si>
    <t>增项，加酒加菜</t>
  </si>
  <si>
    <t>2019.6HKD</t>
  </si>
  <si>
    <t>2月14日午餐</t>
  </si>
  <si>
    <t>Beesy Bay套餐（含10%服务费）</t>
  </si>
  <si>
    <t>增项，加菜披萨面包</t>
  </si>
  <si>
    <t>2327.7HKD</t>
  </si>
  <si>
    <t>2月14日晚餐</t>
  </si>
  <si>
    <t>港宴海鲜火锅（10%服务费）</t>
  </si>
  <si>
    <t>2月15日早茶</t>
  </si>
  <si>
    <t>德興早茶（含10%服务费）</t>
  </si>
  <si>
    <t>增项，流沙包等</t>
  </si>
  <si>
    <t>136HKD</t>
  </si>
  <si>
    <t>2月15日午餐</t>
  </si>
  <si>
    <t>大屿山宝莲寺素斋</t>
  </si>
  <si>
    <t>維他礦泉水</t>
  </si>
  <si>
    <t>車上提前預備（澳門）</t>
  </si>
  <si>
    <t>小瓶装</t>
  </si>
  <si>
    <t>車上提前預備（香港）</t>
  </si>
  <si>
    <t>大瓶装</t>
  </si>
  <si>
    <t>大交通</t>
  </si>
  <si>
    <t>大交通预估</t>
  </si>
  <si>
    <t>经济舱</t>
  </si>
  <si>
    <t>实际结算</t>
  </si>
  <si>
    <t>船票</t>
  </si>
  <si>
    <t>澳門至香港單程（日航）</t>
  </si>
  <si>
    <t>含后买2张船票和工作人员</t>
  </si>
  <si>
    <t>市内交通</t>
  </si>
  <si>
    <t>02/12</t>
  </si>
  <si>
    <t>澳门导游10:00抵达澳门机场 超时费用</t>
  </si>
  <si>
    <t>1</t>
  </si>
  <si>
    <r>
      <rPr>
        <sz val="10"/>
        <rFont val="微软雅黑"/>
        <charset val="134"/>
      </rPr>
      <t xml:space="preserve">如8-22點之間有超時，大巴500/小時
如22-24點之間有超時，大巴700/小時
</t>
    </r>
    <r>
      <rPr>
        <b/>
        <sz val="10"/>
        <color rgb="FFFF0000"/>
        <rFont val="微软雅黑"/>
        <charset val="134"/>
      </rPr>
      <t>車價僅含一次隧道費，不含停車費，以實際產生為准</t>
    </r>
    <r>
      <rPr>
        <sz val="10"/>
        <rFont val="微软雅黑"/>
        <charset val="134"/>
      </rPr>
      <t xml:space="preserve">
如有超區，需額外加收偏遠地區附加費</t>
    </r>
  </si>
  <si>
    <t>全天7小時包車（澳門）</t>
  </si>
  <si>
    <t>超時6小時包車（澳門）</t>
  </si>
  <si>
    <t>6</t>
  </si>
  <si>
    <t>夜间费</t>
  </si>
  <si>
    <t>02/13</t>
  </si>
  <si>
    <t>单程码头至酒店接团（香港）</t>
  </si>
  <si>
    <t>02/14</t>
  </si>
  <si>
    <t>赤柱全天10小時包車（香港）</t>
  </si>
  <si>
    <t>超區附加費（太平山）</t>
  </si>
  <si>
    <t>02/16</t>
  </si>
  <si>
    <t>全天包車含送机（香港）</t>
  </si>
  <si>
    <t>超區附加費（大嶼山）</t>
  </si>
  <si>
    <t>2月14日敞篷巴士包车</t>
  </si>
  <si>
    <t>敞篷车包车</t>
  </si>
  <si>
    <t>2月13日船票</t>
  </si>
  <si>
    <t>澳门-香港</t>
  </si>
  <si>
    <t>澳门-香港散客票，补2人</t>
  </si>
  <si>
    <t>景点</t>
  </si>
  <si>
    <t>澳门2049演出</t>
  </si>
  <si>
    <t>澳门2049普通座（A区）</t>
  </si>
  <si>
    <t>太平山缆车往返</t>
  </si>
  <si>
    <t>天平山缆车单程</t>
  </si>
  <si>
    <t>含领队和摄影摄像</t>
  </si>
  <si>
    <t>昂坪360缆车</t>
  </si>
  <si>
    <t>昂坪360缆车往返（水晶缆车）</t>
  </si>
  <si>
    <t>昂坪360缆车往返（普通车）</t>
  </si>
  <si>
    <t>遗失通行证补票</t>
  </si>
  <si>
    <t>天星小轮</t>
  </si>
  <si>
    <t>维港码头-中环码头</t>
  </si>
  <si>
    <t>全天7小時中文導遊（澳門）</t>
  </si>
  <si>
    <t>如8-22點之間有超時，中文導遊300/小時
如22點後還在工作，超時費400/小時，還需報銷導遊打的回家費用（約300）</t>
  </si>
  <si>
    <t>超時费，导游（澳門）</t>
  </si>
  <si>
    <t>22:00夜间费</t>
  </si>
  <si>
    <t>2月13日</t>
  </si>
  <si>
    <t>全天10小時中文導遊（香港）</t>
  </si>
  <si>
    <t>2月14日</t>
  </si>
  <si>
    <t>超時1小時中文導遊（香港）</t>
  </si>
  <si>
    <t>2月15日</t>
  </si>
  <si>
    <t>摄影摄像</t>
  </si>
  <si>
    <t>云相册</t>
  </si>
  <si>
    <t>混剪</t>
  </si>
  <si>
    <t>视频剪辑</t>
  </si>
  <si>
    <t>每日30秒小视频和3分钟集合视频</t>
  </si>
  <si>
    <t>摄影摄像（澳门）</t>
  </si>
  <si>
    <t>澳门2/12-13日</t>
  </si>
  <si>
    <t>超时费300元/小时</t>
  </si>
  <si>
    <t>超时费</t>
  </si>
  <si>
    <t>摄像摄像（香港）</t>
  </si>
  <si>
    <t>香港2/13-，14日2天</t>
  </si>
  <si>
    <t>摄影（香港）</t>
  </si>
  <si>
    <t>香港2/16日1天</t>
  </si>
  <si>
    <t>人员</t>
  </si>
  <si>
    <t>餐费补贴</t>
  </si>
  <si>
    <t>含项目人员及摄影摄像</t>
  </si>
  <si>
    <t>室内交通补贴</t>
  </si>
  <si>
    <t>项目人员交通补贴</t>
  </si>
  <si>
    <t>项目交通费</t>
  </si>
  <si>
    <t>大交通费用</t>
  </si>
  <si>
    <t>项目总监</t>
  </si>
  <si>
    <t>项目统筹</t>
  </si>
  <si>
    <t>项目人员</t>
  </si>
  <si>
    <t>项目执行经理</t>
  </si>
  <si>
    <t>项目住宿</t>
  </si>
  <si>
    <t>项目期住宿（澳门）</t>
  </si>
  <si>
    <t>提起按一天踩点</t>
  </si>
  <si>
    <t>其他物料</t>
  </si>
  <si>
    <t>接机手举牌+车头牌</t>
  </si>
  <si>
    <t>kt版</t>
  </si>
  <si>
    <t>团队横幅</t>
  </si>
  <si>
    <t>定制横幅</t>
  </si>
  <si>
    <t>活动拍照使用</t>
  </si>
  <si>
    <t>雨衣</t>
  </si>
  <si>
    <t>相框架</t>
  </si>
  <si>
    <t>定制相框含照片和排版</t>
  </si>
  <si>
    <t>含排版，照片打印，相框，快递费</t>
  </si>
  <si>
    <t>伴手礼定制</t>
  </si>
  <si>
    <t>小熊饼干</t>
  </si>
  <si>
    <t>含人工费</t>
  </si>
  <si>
    <t>冰箱贴</t>
  </si>
  <si>
    <t xml:space="preserve">  </t>
  </si>
  <si>
    <t>备用金</t>
  </si>
  <si>
    <t>保险</t>
  </si>
  <si>
    <t>境外旅游意外险</t>
  </si>
  <si>
    <t>快递费</t>
  </si>
  <si>
    <t>交通运输费和包装费</t>
  </si>
  <si>
    <t>总计（Net）</t>
  </si>
  <si>
    <t>服务费10%</t>
  </si>
  <si>
    <t>总计（不含6%税）</t>
  </si>
  <si>
    <t>含税总价</t>
  </si>
  <si>
    <t>含税优惠总价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</si>
</sst>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 "/>
    <numFmt numFmtId="178" formatCode="0_ "/>
    <numFmt numFmtId="179" formatCode="0_);[Red]\(0\)"/>
    <numFmt numFmtId="180" formatCode="#,##0.00_ "/>
  </numFmts>
  <fonts count="5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theme="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sz val="10"/>
      <color rgb="FFC00000"/>
      <name val="微软雅黑"/>
      <charset val="134"/>
    </font>
    <font>
      <b/>
      <sz val="1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Tahoma"/>
      <charset val="134"/>
    </font>
  </fonts>
  <fills count="6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 applyNumberFormat="0" applyBorder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31" fillId="37" borderId="0" applyNumberFormat="0" applyBorder="0" applyProtection="0">
      <alignment vertical="center"/>
    </xf>
    <xf numFmtId="0" fontId="31" fillId="37" borderId="0" applyNumberFormat="0" applyBorder="0" applyProtection="0">
      <alignment vertical="center"/>
    </xf>
    <xf numFmtId="0" fontId="31" fillId="38" borderId="0" applyNumberFormat="0" applyBorder="0" applyProtection="0">
      <alignment vertical="center"/>
    </xf>
    <xf numFmtId="0" fontId="31" fillId="38" borderId="0" applyNumberFormat="0" applyBorder="0" applyProtection="0">
      <alignment vertical="center"/>
    </xf>
    <xf numFmtId="0" fontId="31" fillId="39" borderId="0" applyNumberFormat="0" applyBorder="0" applyProtection="0">
      <alignment vertical="center"/>
    </xf>
    <xf numFmtId="0" fontId="31" fillId="39" borderId="0" applyNumberFormat="0" applyBorder="0" applyProtection="0">
      <alignment vertical="center"/>
    </xf>
    <xf numFmtId="0" fontId="31" fillId="40" borderId="0" applyNumberFormat="0" applyBorder="0" applyProtection="0">
      <alignment vertical="center"/>
    </xf>
    <xf numFmtId="0" fontId="31" fillId="40" borderId="0" applyNumberFormat="0" applyBorder="0" applyProtection="0">
      <alignment vertical="center"/>
    </xf>
    <xf numFmtId="0" fontId="31" fillId="41" borderId="0" applyNumberFormat="0" applyBorder="0" applyProtection="0">
      <alignment vertical="center"/>
    </xf>
    <xf numFmtId="0" fontId="31" fillId="41" borderId="0" applyNumberFormat="0" applyBorder="0" applyProtection="0">
      <alignment vertical="center"/>
    </xf>
    <xf numFmtId="0" fontId="31" fillId="42" borderId="0" applyNumberFormat="0" applyBorder="0" applyProtection="0">
      <alignment vertical="center"/>
    </xf>
    <xf numFmtId="0" fontId="31" fillId="42" borderId="0" applyNumberFormat="0" applyBorder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Protection="0">
      <alignment vertical="center"/>
    </xf>
    <xf numFmtId="0" fontId="31" fillId="43" borderId="0" applyNumberFormat="0" applyBorder="0" applyProtection="0">
      <alignment vertical="center"/>
    </xf>
    <xf numFmtId="0" fontId="31" fillId="44" borderId="0" applyNumberFormat="0" applyBorder="0" applyProtection="0">
      <alignment vertical="center"/>
    </xf>
    <xf numFmtId="0" fontId="31" fillId="44" borderId="0" applyNumberFormat="0" applyBorder="0" applyProtection="0">
      <alignment vertical="center"/>
    </xf>
    <xf numFmtId="0" fontId="31" fillId="45" borderId="0" applyNumberFormat="0" applyBorder="0" applyProtection="0">
      <alignment vertical="center"/>
    </xf>
    <xf numFmtId="0" fontId="31" fillId="45" borderId="0" applyNumberFormat="0" applyBorder="0" applyProtection="0">
      <alignment vertical="center"/>
    </xf>
    <xf numFmtId="0" fontId="31" fillId="40" borderId="0" applyNumberFormat="0" applyBorder="0" applyProtection="0">
      <alignment vertical="center"/>
    </xf>
    <xf numFmtId="0" fontId="31" fillId="40" borderId="0" applyNumberFormat="0" applyBorder="0" applyProtection="0">
      <alignment vertical="center"/>
    </xf>
    <xf numFmtId="0" fontId="31" fillId="43" borderId="0" applyNumberFormat="0" applyBorder="0" applyProtection="0">
      <alignment vertical="center"/>
    </xf>
    <xf numFmtId="0" fontId="31" fillId="43" borderId="0" applyNumberFormat="0" applyBorder="0" applyProtection="0">
      <alignment vertical="center"/>
    </xf>
    <xf numFmtId="0" fontId="31" fillId="46" borderId="0" applyNumberFormat="0" applyBorder="0" applyProtection="0">
      <alignment vertical="center"/>
    </xf>
    <xf numFmtId="0" fontId="31" fillId="46" borderId="0" applyNumberFormat="0" applyBorder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7" borderId="0" applyNumberFormat="0" applyBorder="0" applyProtection="0">
      <alignment vertical="center"/>
    </xf>
    <xf numFmtId="0" fontId="32" fillId="47" borderId="0" applyNumberFormat="0" applyBorder="0" applyProtection="0">
      <alignment vertical="center"/>
    </xf>
    <xf numFmtId="0" fontId="32" fillId="44" borderId="0" applyNumberFormat="0" applyBorder="0" applyProtection="0">
      <alignment vertical="center"/>
    </xf>
    <xf numFmtId="0" fontId="32" fillId="44" borderId="0" applyNumberFormat="0" applyBorder="0" applyProtection="0">
      <alignment vertical="center"/>
    </xf>
    <xf numFmtId="0" fontId="32" fillId="45" borderId="0" applyNumberFormat="0" applyBorder="0" applyProtection="0">
      <alignment vertical="center"/>
    </xf>
    <xf numFmtId="0" fontId="32" fillId="45" borderId="0" applyNumberFormat="0" applyBorder="0" applyProtection="0">
      <alignment vertical="center"/>
    </xf>
    <xf numFmtId="0" fontId="32" fillId="48" borderId="0" applyNumberFormat="0" applyBorder="0" applyProtection="0">
      <alignment vertical="center"/>
    </xf>
    <xf numFmtId="0" fontId="32" fillId="48" borderId="0" applyNumberFormat="0" applyBorder="0" applyProtection="0">
      <alignment vertical="center"/>
    </xf>
    <xf numFmtId="0" fontId="32" fillId="49" borderId="0" applyNumberFormat="0" applyBorder="0" applyProtection="0">
      <alignment vertical="center"/>
    </xf>
    <xf numFmtId="0" fontId="32" fillId="49" borderId="0" applyNumberFormat="0" applyBorder="0" applyProtection="0">
      <alignment vertical="center"/>
    </xf>
    <xf numFmtId="0" fontId="32" fillId="50" borderId="0" applyNumberFormat="0" applyBorder="0" applyProtection="0">
      <alignment vertical="center"/>
    </xf>
    <xf numFmtId="0" fontId="32" fillId="50" borderId="0" applyNumberFormat="0" applyBorder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2" borderId="0" applyNumberFormat="0" applyBorder="0" applyProtection="0">
      <alignment vertical="center"/>
    </xf>
    <xf numFmtId="0" fontId="32" fillId="52" borderId="0" applyNumberFormat="0" applyBorder="0" applyProtection="0">
      <alignment vertical="center"/>
    </xf>
    <xf numFmtId="0" fontId="32" fillId="53" borderId="0" applyNumberFormat="0" applyBorder="0" applyProtection="0">
      <alignment vertical="center"/>
    </xf>
    <xf numFmtId="0" fontId="32" fillId="53" borderId="0" applyNumberFormat="0" applyBorder="0" applyProtection="0">
      <alignment vertical="center"/>
    </xf>
    <xf numFmtId="0" fontId="32" fillId="54" borderId="0" applyNumberFormat="0" applyBorder="0" applyProtection="0">
      <alignment vertical="center"/>
    </xf>
    <xf numFmtId="0" fontId="32" fillId="54" borderId="0" applyNumberFormat="0" applyBorder="0" applyProtection="0">
      <alignment vertical="center"/>
    </xf>
    <xf numFmtId="0" fontId="32" fillId="48" borderId="0" applyNumberFormat="0" applyBorder="0" applyProtection="0">
      <alignment vertical="center"/>
    </xf>
    <xf numFmtId="0" fontId="32" fillId="48" borderId="0" applyNumberFormat="0" applyBorder="0" applyProtection="0">
      <alignment vertical="center"/>
    </xf>
    <xf numFmtId="0" fontId="32" fillId="49" borderId="0" applyNumberFormat="0" applyBorder="0" applyProtection="0">
      <alignment vertical="center"/>
    </xf>
    <xf numFmtId="0" fontId="32" fillId="49" borderId="0" applyNumberFormat="0" applyBorder="0" applyProtection="0">
      <alignment vertical="center"/>
    </xf>
    <xf numFmtId="0" fontId="32" fillId="55" borderId="0" applyNumberFormat="0" applyBorder="0" applyProtection="0">
      <alignment vertical="center"/>
    </xf>
    <xf numFmtId="0" fontId="32" fillId="55" borderId="0" applyNumberFormat="0" applyBorder="0" applyProtection="0">
      <alignment vertical="center"/>
    </xf>
    <xf numFmtId="0" fontId="33" fillId="38" borderId="0" applyNumberFormat="0" applyBorder="0" applyProtection="0">
      <alignment vertical="center"/>
    </xf>
    <xf numFmtId="0" fontId="33" fillId="38" borderId="0" applyNumberFormat="0" applyBorder="0" applyProtection="0">
      <alignment vertical="center"/>
    </xf>
    <xf numFmtId="0" fontId="34" fillId="56" borderId="13" applyNumberFormat="0" applyProtection="0">
      <alignment vertical="center"/>
    </xf>
    <xf numFmtId="0" fontId="34" fillId="56" borderId="13" applyNumberFormat="0" applyProtection="0">
      <alignment vertical="center"/>
    </xf>
    <xf numFmtId="0" fontId="35" fillId="57" borderId="14" applyNumberFormat="0" applyProtection="0">
      <alignment vertical="center"/>
    </xf>
    <xf numFmtId="0" fontId="35" fillId="57" borderId="14" applyNumberFormat="0" applyProtection="0">
      <alignment vertical="center"/>
    </xf>
    <xf numFmtId="0" fontId="29" fillId="0" borderId="0">
      <alignment vertical="top"/>
    </xf>
    <xf numFmtId="0" fontId="36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7" fillId="39" borderId="0" applyNumberFormat="0" applyBorder="0" applyProtection="0">
      <alignment vertical="center"/>
    </xf>
    <xf numFmtId="0" fontId="37" fillId="39" borderId="0" applyNumberFormat="0" applyBorder="0" applyProtection="0">
      <alignment vertical="center"/>
    </xf>
    <xf numFmtId="0" fontId="38" fillId="0" borderId="15" applyNumberFormat="0" applyProtection="0">
      <alignment vertical="center"/>
    </xf>
    <xf numFmtId="0" fontId="38" fillId="0" borderId="15" applyNumberFormat="0" applyProtection="0">
      <alignment vertical="center"/>
    </xf>
    <xf numFmtId="0" fontId="39" fillId="0" borderId="16" applyNumberFormat="0" applyProtection="0">
      <alignment vertical="center"/>
    </xf>
    <xf numFmtId="0" fontId="39" fillId="0" borderId="16" applyNumberFormat="0" applyProtection="0">
      <alignment vertical="center"/>
    </xf>
    <xf numFmtId="0" fontId="40" fillId="0" borderId="17" applyNumberFormat="0" applyProtection="0">
      <alignment vertical="center"/>
    </xf>
    <xf numFmtId="0" fontId="40" fillId="0" borderId="17" applyNumberFormat="0" applyProtection="0">
      <alignment vertical="center"/>
    </xf>
    <xf numFmtId="0" fontId="40" fillId="0" borderId="0" applyNumberFormat="0" applyBorder="0" applyProtection="0">
      <alignment vertical="center"/>
    </xf>
    <xf numFmtId="0" fontId="40" fillId="0" borderId="0" applyNumberFormat="0" applyBorder="0" applyProtection="0">
      <alignment vertical="center"/>
    </xf>
    <xf numFmtId="0" fontId="41" fillId="42" borderId="13" applyNumberFormat="0" applyProtection="0">
      <alignment vertical="center"/>
    </xf>
    <xf numFmtId="0" fontId="41" fillId="42" borderId="13" applyNumberFormat="0" applyProtection="0">
      <alignment vertical="center"/>
    </xf>
    <xf numFmtId="0" fontId="42" fillId="0" borderId="18" applyNumberFormat="0" applyProtection="0">
      <alignment vertical="center"/>
    </xf>
    <xf numFmtId="0" fontId="42" fillId="0" borderId="18" applyNumberFormat="0" applyProtection="0">
      <alignment vertical="center"/>
    </xf>
    <xf numFmtId="0" fontId="43" fillId="58" borderId="0" applyNumberFormat="0" applyBorder="0" applyProtection="0">
      <alignment vertical="center"/>
    </xf>
    <xf numFmtId="0" fontId="43" fillId="58" borderId="0" applyNumberFormat="0" applyBorder="0" applyProtection="0">
      <alignment vertical="center"/>
    </xf>
    <xf numFmtId="0" fontId="44" fillId="59" borderId="19" applyNumberFormat="0" applyProtection="0">
      <alignment vertical="center"/>
    </xf>
    <xf numFmtId="0" fontId="44" fillId="59" borderId="19" applyNumberFormat="0" applyProtection="0">
      <alignment vertical="center"/>
    </xf>
    <xf numFmtId="0" fontId="45" fillId="56" borderId="20" applyNumberFormat="0" applyProtection="0">
      <alignment vertical="center"/>
    </xf>
    <xf numFmtId="0" fontId="45" fillId="56" borderId="20" applyNumberFormat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7" fillId="0" borderId="21" applyNumberFormat="0" applyProtection="0">
      <alignment vertical="center"/>
    </xf>
    <xf numFmtId="0" fontId="47" fillId="0" borderId="21" applyNumberFormat="0" applyProtection="0">
      <alignment vertical="center"/>
    </xf>
    <xf numFmtId="0" fontId="48" fillId="0" borderId="0" applyNumberFormat="0" applyBorder="0" applyProtection="0">
      <alignment vertical="center"/>
    </xf>
    <xf numFmtId="0" fontId="48" fillId="0" borderId="0" applyNumberFormat="0" applyBorder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34" fillId="56" borderId="13" applyNumberFormat="0" applyAlignment="0" applyProtection="0">
      <alignment vertical="center"/>
    </xf>
    <xf numFmtId="0" fontId="34" fillId="56" borderId="13" applyNumberFormat="0" applyAlignment="0" applyProtection="0">
      <alignment vertical="center"/>
    </xf>
    <xf numFmtId="0" fontId="35" fillId="57" borderId="14" applyNumberFormat="0" applyAlignment="0" applyProtection="0">
      <alignment vertical="center"/>
    </xf>
    <xf numFmtId="0" fontId="35" fillId="57" borderId="14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45" fillId="56" borderId="20" applyNumberFormat="0" applyAlignment="0" applyProtection="0">
      <alignment vertical="center"/>
    </xf>
    <xf numFmtId="0" fontId="45" fillId="56" borderId="20" applyNumberFormat="0" applyAlignment="0" applyProtection="0">
      <alignment vertical="center"/>
    </xf>
    <xf numFmtId="0" fontId="41" fillId="42" borderId="13" applyNumberFormat="0" applyAlignment="0" applyProtection="0">
      <alignment vertical="center"/>
    </xf>
    <xf numFmtId="0" fontId="41" fillId="42" borderId="13" applyNumberFormat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29" fillId="0" borderId="0" applyNumberFormat="0" applyBorder="0" applyAlignment="0" applyProtection="0">
      <alignment vertical="center"/>
    </xf>
    <xf numFmtId="0" fontId="44" fillId="59" borderId="19" applyNumberFormat="0" applyFont="0" applyAlignment="0" applyProtection="0">
      <alignment vertical="center"/>
    </xf>
    <xf numFmtId="0" fontId="44" fillId="59" borderId="19" applyNumberFormat="0" applyFont="0" applyAlignment="0" applyProtection="0">
      <alignment vertical="center"/>
    </xf>
    <xf numFmtId="0" fontId="44" fillId="0" borderId="0" applyNumberFormat="0" applyFill="0" applyBorder="0" applyAlignment="0" applyProtection="0"/>
    <xf numFmtId="0" fontId="31" fillId="0" borderId="0">
      <alignment vertical="center"/>
    </xf>
    <xf numFmtId="0" fontId="44" fillId="0" borderId="0"/>
    <xf numFmtId="0" fontId="44" fillId="0" borderId="0"/>
    <xf numFmtId="0" fontId="30" fillId="0" borderId="0"/>
    <xf numFmtId="0" fontId="49" fillId="0" borderId="0"/>
  </cellStyleXfs>
  <cellXfs count="10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2" borderId="1" xfId="182" applyFont="1" applyFill="1" applyBorder="1" applyAlignment="1">
      <alignment horizontal="center" vertical="center" wrapText="1"/>
    </xf>
    <xf numFmtId="176" fontId="3" fillId="2" borderId="1" xfId="182" applyNumberFormat="1" applyFont="1" applyFill="1" applyBorder="1" applyAlignment="1">
      <alignment horizontal="center" vertical="center" wrapText="1"/>
    </xf>
    <xf numFmtId="177" fontId="3" fillId="2" borderId="1" xfId="182" applyNumberFormat="1" applyFont="1" applyFill="1" applyBorder="1" applyAlignment="1">
      <alignment horizontal="center" vertical="center" wrapText="1"/>
    </xf>
    <xf numFmtId="0" fontId="4" fillId="0" borderId="2" xfId="182" applyFont="1" applyFill="1" applyBorder="1" applyAlignment="1">
      <alignment horizontal="center" vertical="center" wrapText="1"/>
    </xf>
    <xf numFmtId="0" fontId="5" fillId="0" borderId="1" xfId="182" applyFont="1" applyFill="1" applyBorder="1" applyAlignment="1">
      <alignment horizontal="center" vertical="center" wrapText="1"/>
    </xf>
    <xf numFmtId="176" fontId="5" fillId="0" borderId="1" xfId="182" applyNumberFormat="1" applyFont="1" applyFill="1" applyBorder="1" applyAlignment="1">
      <alignment horizontal="center" vertical="center" wrapText="1"/>
    </xf>
    <xf numFmtId="177" fontId="5" fillId="0" borderId="1" xfId="18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3" xfId="182" applyFont="1" applyFill="1" applyBorder="1" applyAlignment="1">
      <alignment horizontal="center" vertical="center" wrapText="1"/>
    </xf>
    <xf numFmtId="177" fontId="1" fillId="0" borderId="2" xfId="182" applyNumberFormat="1" applyFont="1" applyFill="1" applyBorder="1" applyAlignment="1">
      <alignment horizontal="center" vertical="center" wrapText="1"/>
    </xf>
    <xf numFmtId="178" fontId="5" fillId="0" borderId="1" xfId="182" applyNumberFormat="1" applyFont="1" applyFill="1" applyBorder="1" applyAlignment="1">
      <alignment horizontal="center" vertical="center" wrapText="1"/>
    </xf>
    <xf numFmtId="0" fontId="5" fillId="0" borderId="2" xfId="182" applyFont="1" applyFill="1" applyBorder="1" applyAlignment="1">
      <alignment horizontal="center" vertical="center" wrapText="1"/>
    </xf>
    <xf numFmtId="0" fontId="1" fillId="0" borderId="1" xfId="182" applyFont="1" applyFill="1" applyBorder="1" applyAlignment="1">
      <alignment horizontal="center" vertical="center" wrapText="1"/>
    </xf>
    <xf numFmtId="0" fontId="5" fillId="0" borderId="3" xfId="182" applyFont="1" applyFill="1" applyBorder="1" applyAlignment="1">
      <alignment horizontal="center" vertical="center" wrapText="1"/>
    </xf>
    <xf numFmtId="0" fontId="6" fillId="3" borderId="1" xfId="182" applyFont="1" applyFill="1" applyBorder="1" applyAlignment="1">
      <alignment horizontal="center" vertical="center" wrapText="1"/>
    </xf>
    <xf numFmtId="0" fontId="1" fillId="3" borderId="1" xfId="182" applyFont="1" applyFill="1" applyBorder="1" applyAlignment="1">
      <alignment horizontal="center" vertical="center" wrapText="1"/>
    </xf>
    <xf numFmtId="176" fontId="4" fillId="3" borderId="1" xfId="182" applyNumberFormat="1" applyFont="1" applyFill="1" applyBorder="1" applyAlignment="1">
      <alignment horizontal="center" vertical="center" wrapText="1"/>
    </xf>
    <xf numFmtId="177" fontId="4" fillId="3" borderId="1" xfId="182" applyNumberFormat="1" applyFont="1" applyFill="1" applyBorder="1" applyAlignment="1">
      <alignment horizontal="center" vertical="center" wrapText="1"/>
    </xf>
    <xf numFmtId="177" fontId="1" fillId="3" borderId="1" xfId="182" applyNumberFormat="1" applyFont="1" applyFill="1" applyBorder="1" applyAlignment="1">
      <alignment horizontal="center" vertical="center" wrapText="1"/>
    </xf>
    <xf numFmtId="0" fontId="6" fillId="0" borderId="2" xfId="182" applyFont="1" applyBorder="1" applyAlignment="1">
      <alignment horizontal="center" vertical="center" wrapText="1"/>
    </xf>
    <xf numFmtId="177" fontId="1" fillId="0" borderId="1" xfId="182" applyNumberFormat="1" applyFont="1" applyBorder="1" applyAlignment="1">
      <alignment horizontal="center" vertical="center" wrapText="1"/>
    </xf>
    <xf numFmtId="0" fontId="6" fillId="0" borderId="3" xfId="182" applyFont="1" applyBorder="1" applyAlignment="1">
      <alignment horizontal="center" vertical="center" wrapText="1"/>
    </xf>
    <xf numFmtId="0" fontId="5" fillId="0" borderId="1" xfId="182" applyNumberFormat="1" applyFont="1" applyFill="1" applyBorder="1" applyAlignment="1">
      <alignment horizontal="center" vertical="center" wrapText="1"/>
    </xf>
    <xf numFmtId="0" fontId="5" fillId="0" borderId="4" xfId="182" applyFont="1" applyFill="1" applyBorder="1" applyAlignment="1">
      <alignment horizontal="center" vertical="center" wrapText="1"/>
    </xf>
    <xf numFmtId="177" fontId="1" fillId="0" borderId="1" xfId="18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182" applyNumberFormat="1" applyFont="1" applyBorder="1" applyAlignment="1">
      <alignment horizontal="center" vertical="center" wrapText="1"/>
    </xf>
    <xf numFmtId="176" fontId="5" fillId="0" borderId="1" xfId="182" applyNumberFormat="1" applyFont="1" applyBorder="1" applyAlignment="1">
      <alignment horizontal="center" vertical="center" wrapText="1"/>
    </xf>
    <xf numFmtId="0" fontId="6" fillId="0" borderId="4" xfId="182" applyFont="1" applyBorder="1" applyAlignment="1">
      <alignment horizontal="center" vertical="center" wrapText="1"/>
    </xf>
    <xf numFmtId="0" fontId="6" fillId="3" borderId="1" xfId="182" applyFont="1" applyFill="1" applyBorder="1" applyAlignment="1">
      <alignment vertical="center" wrapText="1"/>
    </xf>
    <xf numFmtId="0" fontId="5" fillId="3" borderId="1" xfId="182" applyFont="1" applyFill="1" applyBorder="1" applyAlignment="1">
      <alignment vertical="center" wrapText="1"/>
    </xf>
    <xf numFmtId="0" fontId="5" fillId="3" borderId="1" xfId="182" applyFont="1" applyFill="1" applyBorder="1" applyAlignment="1">
      <alignment horizontal="center" vertical="center" wrapText="1"/>
    </xf>
    <xf numFmtId="177" fontId="5" fillId="3" borderId="1" xfId="182" applyNumberFormat="1" applyFont="1" applyFill="1" applyBorder="1" applyAlignment="1">
      <alignment horizontal="center" vertical="center" wrapText="1"/>
    </xf>
    <xf numFmtId="0" fontId="6" fillId="0" borderId="1" xfId="182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6" fillId="0" borderId="3" xfId="182" applyFont="1" applyFill="1" applyBorder="1" applyAlignment="1">
      <alignment horizontal="center" vertical="center" wrapText="1"/>
    </xf>
    <xf numFmtId="0" fontId="6" fillId="0" borderId="4" xfId="182" applyFont="1" applyFill="1" applyBorder="1" applyAlignment="1">
      <alignment horizontal="center" vertical="center" wrapText="1"/>
    </xf>
    <xf numFmtId="179" fontId="5" fillId="0" borderId="1" xfId="182" applyNumberFormat="1" applyFont="1" applyFill="1" applyBorder="1" applyAlignment="1">
      <alignment horizontal="center" vertical="center" wrapText="1"/>
    </xf>
    <xf numFmtId="0" fontId="6" fillId="0" borderId="2" xfId="22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225" applyFont="1" applyFill="1" applyBorder="1" applyAlignment="1">
      <alignment horizontal="center" vertical="center" wrapText="1"/>
    </xf>
    <xf numFmtId="177" fontId="5" fillId="0" borderId="2" xfId="182" applyNumberFormat="1" applyFont="1" applyFill="1" applyBorder="1" applyAlignment="1">
      <alignment horizontal="center" vertical="center" wrapText="1"/>
    </xf>
    <xf numFmtId="0" fontId="6" fillId="0" borderId="3" xfId="225" applyFont="1" applyFill="1" applyBorder="1" applyAlignment="1">
      <alignment horizontal="center" vertical="center" wrapText="1"/>
    </xf>
    <xf numFmtId="177" fontId="5" fillId="0" borderId="2" xfId="182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2" xfId="225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177" fontId="5" fillId="0" borderId="4" xfId="182" applyNumberFormat="1" applyFont="1" applyBorder="1" applyAlignment="1">
      <alignment horizontal="center" vertical="center" wrapText="1"/>
    </xf>
    <xf numFmtId="177" fontId="5" fillId="0" borderId="3" xfId="182" applyNumberFormat="1" applyFont="1" applyFill="1" applyBorder="1" applyAlignment="1">
      <alignment horizontal="center" vertical="center" wrapText="1"/>
    </xf>
    <xf numFmtId="0" fontId="5" fillId="4" borderId="4" xfId="225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4" xfId="225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/>
    </xf>
    <xf numFmtId="177" fontId="5" fillId="0" borderId="4" xfId="182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2" xfId="182" applyFont="1" applyFill="1" applyBorder="1" applyAlignment="1">
      <alignment horizontal="center" vertical="center" wrapText="1"/>
    </xf>
    <xf numFmtId="0" fontId="5" fillId="4" borderId="1" xfId="182" applyFont="1" applyFill="1" applyBorder="1" applyAlignment="1">
      <alignment horizontal="center" vertical="center" wrapText="1"/>
    </xf>
    <xf numFmtId="177" fontId="5" fillId="4" borderId="1" xfId="182" applyNumberFormat="1" applyFont="1" applyFill="1" applyBorder="1" applyAlignment="1">
      <alignment horizontal="center" vertical="center" wrapText="1"/>
    </xf>
    <xf numFmtId="177" fontId="5" fillId="4" borderId="2" xfId="182" applyNumberFormat="1" applyFont="1" applyFill="1" applyBorder="1" applyAlignment="1">
      <alignment horizontal="center" vertical="center" wrapText="1"/>
    </xf>
    <xf numFmtId="177" fontId="5" fillId="4" borderId="3" xfId="182" applyNumberFormat="1" applyFont="1" applyFill="1" applyBorder="1" applyAlignment="1">
      <alignment horizontal="center" vertical="center" wrapText="1"/>
    </xf>
    <xf numFmtId="177" fontId="5" fillId="4" borderId="4" xfId="182" applyNumberFormat="1" applyFont="1" applyFill="1" applyBorder="1" applyAlignment="1">
      <alignment horizontal="center" vertical="center" wrapText="1"/>
    </xf>
    <xf numFmtId="0" fontId="8" fillId="3" borderId="1" xfId="182" applyFont="1" applyFill="1" applyBorder="1" applyAlignment="1">
      <alignment horizontal="center" vertical="center" wrapText="1"/>
    </xf>
    <xf numFmtId="177" fontId="8" fillId="3" borderId="1" xfId="182" applyNumberFormat="1" applyFont="1" applyFill="1" applyBorder="1" applyAlignment="1">
      <alignment horizontal="center" vertical="center" wrapText="1"/>
    </xf>
    <xf numFmtId="0" fontId="6" fillId="0" borderId="1" xfId="182" applyFont="1" applyBorder="1" applyAlignment="1">
      <alignment horizontal="center" vertical="center" wrapText="1"/>
    </xf>
    <xf numFmtId="0" fontId="5" fillId="0" borderId="1" xfId="182" applyFont="1" applyBorder="1" applyAlignment="1">
      <alignment horizontal="center" vertical="center" wrapText="1"/>
    </xf>
    <xf numFmtId="0" fontId="5" fillId="4" borderId="1" xfId="186" applyFont="1" applyFill="1" applyBorder="1" applyAlignment="1">
      <alignment horizontal="center" vertical="center" wrapText="1"/>
    </xf>
    <xf numFmtId="177" fontId="5" fillId="4" borderId="1" xfId="186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2" xfId="186" applyFont="1" applyFill="1" applyBorder="1" applyAlignment="1">
      <alignment horizontal="center" vertical="center" wrapText="1"/>
    </xf>
    <xf numFmtId="0" fontId="5" fillId="4" borderId="4" xfId="186" applyFont="1" applyFill="1" applyBorder="1" applyAlignment="1">
      <alignment horizontal="center" vertical="center" wrapText="1"/>
    </xf>
    <xf numFmtId="177" fontId="5" fillId="0" borderId="1" xfId="186" applyNumberFormat="1" applyFont="1" applyFill="1" applyBorder="1" applyAlignment="1">
      <alignment horizontal="center" vertical="center" wrapText="1"/>
    </xf>
    <xf numFmtId="0" fontId="6" fillId="3" borderId="1" xfId="186" applyFont="1" applyFill="1" applyBorder="1" applyAlignment="1">
      <alignment horizontal="center" vertical="center" wrapText="1"/>
    </xf>
    <xf numFmtId="0" fontId="5" fillId="3" borderId="1" xfId="186" applyFont="1" applyFill="1" applyBorder="1" applyAlignment="1">
      <alignment horizontal="center" vertical="center" wrapText="1"/>
    </xf>
    <xf numFmtId="177" fontId="4" fillId="3" borderId="1" xfId="186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2" xfId="186" applyFont="1" applyBorder="1" applyAlignment="1">
      <alignment horizontal="center" vertical="center" wrapText="1"/>
    </xf>
    <xf numFmtId="0" fontId="5" fillId="0" borderId="1" xfId="186" applyFont="1" applyFill="1" applyBorder="1" applyAlignment="1">
      <alignment horizontal="center" vertical="center" wrapText="1"/>
    </xf>
    <xf numFmtId="0" fontId="6" fillId="0" borderId="3" xfId="186" applyFont="1" applyBorder="1" applyAlignment="1">
      <alignment horizontal="center" vertical="center" wrapText="1"/>
    </xf>
    <xf numFmtId="0" fontId="5" fillId="0" borderId="1" xfId="186" applyFont="1" applyBorder="1" applyAlignment="1">
      <alignment horizontal="center" vertical="center" wrapText="1"/>
    </xf>
    <xf numFmtId="177" fontId="5" fillId="0" borderId="1" xfId="186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80" fontId="5" fillId="3" borderId="1" xfId="182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180" fontId="5" fillId="5" borderId="1" xfId="182" applyNumberFormat="1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</cellXfs>
  <cellStyles count="22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0,0_x005f_x000d__x005f_x000a_NA_x005f_x000d__x005f_x000a_" xfId="50"/>
    <cellStyle name="20% - Accent1" xfId="51"/>
    <cellStyle name="20% - Accent1 2" xfId="52"/>
    <cellStyle name="20% - Accent2" xfId="53"/>
    <cellStyle name="20% - Accent2 2" xfId="54"/>
    <cellStyle name="20% - Accent3" xfId="55"/>
    <cellStyle name="20% - Accent3 2" xfId="56"/>
    <cellStyle name="20% - Accent4" xfId="57"/>
    <cellStyle name="20% - Accent4 2" xfId="58"/>
    <cellStyle name="20% - Accent5" xfId="59"/>
    <cellStyle name="20% - Accent5 2" xfId="60"/>
    <cellStyle name="20% - Accent6" xfId="61"/>
    <cellStyle name="20% - Accent6 2" xfId="62"/>
    <cellStyle name="20% - 强调文字颜色 1 2" xfId="63"/>
    <cellStyle name="20% - 强调文字颜色 1 3" xfId="64"/>
    <cellStyle name="20% - 强调文字颜色 2 2" xfId="65"/>
    <cellStyle name="20% - 强调文字颜色 2 3" xfId="66"/>
    <cellStyle name="20% - 强调文字颜色 3 2" xfId="67"/>
    <cellStyle name="20% - 强调文字颜色 3 3" xfId="68"/>
    <cellStyle name="20% - 强调文字颜色 4 2" xfId="69"/>
    <cellStyle name="20% - 强调文字颜色 4 3" xfId="70"/>
    <cellStyle name="20% - 强调文字颜色 5 2" xfId="71"/>
    <cellStyle name="20% - 强调文字颜色 5 3" xfId="72"/>
    <cellStyle name="20% - 强调文字颜色 6 2" xfId="73"/>
    <cellStyle name="20% - 强调文字颜色 6 3" xfId="74"/>
    <cellStyle name="40% - Accent1" xfId="75"/>
    <cellStyle name="40% - Accent1 2" xfId="76"/>
    <cellStyle name="40% - Accent2" xfId="77"/>
    <cellStyle name="40% - Accent2 2" xfId="78"/>
    <cellStyle name="40% - Accent3" xfId="79"/>
    <cellStyle name="40% - Accent3 2" xfId="80"/>
    <cellStyle name="40% - Accent4" xfId="81"/>
    <cellStyle name="40% - Accent4 2" xfId="82"/>
    <cellStyle name="40% - Accent5" xfId="83"/>
    <cellStyle name="40% - Accent5 2" xfId="84"/>
    <cellStyle name="40% - Accent6" xfId="85"/>
    <cellStyle name="40% - Accent6 2" xfId="86"/>
    <cellStyle name="40% - 强调文字颜色 1 2" xfId="87"/>
    <cellStyle name="40% - 强调文字颜色 1 3" xfId="88"/>
    <cellStyle name="40% - 强调文字颜色 2 2" xfId="89"/>
    <cellStyle name="40% - 强调文字颜色 2 3" xfId="90"/>
    <cellStyle name="40% - 强调文字颜色 3 2" xfId="91"/>
    <cellStyle name="40% - 强调文字颜色 3 3" xfId="92"/>
    <cellStyle name="40% - 强调文字颜色 4 2" xfId="93"/>
    <cellStyle name="40% - 强调文字颜色 4 3" xfId="94"/>
    <cellStyle name="40% - 强调文字颜色 5 2" xfId="95"/>
    <cellStyle name="40% - 强调文字颜色 5 3" xfId="96"/>
    <cellStyle name="40% - 强调文字颜色 6 2" xfId="97"/>
    <cellStyle name="40% - 强调文字颜色 6 3" xfId="98"/>
    <cellStyle name="60% - Accent1" xfId="99"/>
    <cellStyle name="60% - Accent1 2" xfId="100"/>
    <cellStyle name="60% - Accent2" xfId="101"/>
    <cellStyle name="60% - Accent2 2" xfId="102"/>
    <cellStyle name="60% - Accent3" xfId="103"/>
    <cellStyle name="60% - Accent3 2" xfId="104"/>
    <cellStyle name="60% - Accent4" xfId="105"/>
    <cellStyle name="60% - Accent4 2" xfId="106"/>
    <cellStyle name="60% - Accent5" xfId="107"/>
    <cellStyle name="60% - Accent5 2" xfId="108"/>
    <cellStyle name="60% - Accent6" xfId="109"/>
    <cellStyle name="60% - Accent6 2" xfId="110"/>
    <cellStyle name="60% - 强调文字颜色 1 2" xfId="111"/>
    <cellStyle name="60% - 强调文字颜色 1 3" xfId="112"/>
    <cellStyle name="60% - 强调文字颜色 2 2" xfId="113"/>
    <cellStyle name="60% - 强调文字颜色 2 3" xfId="114"/>
    <cellStyle name="60% - 强调文字颜色 3 2" xfId="115"/>
    <cellStyle name="60% - 强调文字颜色 3 3" xfId="116"/>
    <cellStyle name="60% - 强调文字颜色 4 2" xfId="117"/>
    <cellStyle name="60% - 强调文字颜色 4 3" xfId="118"/>
    <cellStyle name="60% - 强调文字颜色 5 2" xfId="119"/>
    <cellStyle name="60% - 强调文字颜色 5 3" xfId="120"/>
    <cellStyle name="60% - 强调文字颜色 6 2" xfId="121"/>
    <cellStyle name="60% - 强调文字颜色 6 3" xfId="122"/>
    <cellStyle name="Accent1" xfId="123"/>
    <cellStyle name="Accent1 2" xfId="124"/>
    <cellStyle name="Accent2" xfId="125"/>
    <cellStyle name="Accent2 2" xfId="126"/>
    <cellStyle name="Accent3" xfId="127"/>
    <cellStyle name="Accent3 2" xfId="128"/>
    <cellStyle name="Accent4" xfId="129"/>
    <cellStyle name="Accent4 2" xfId="130"/>
    <cellStyle name="Accent5" xfId="131"/>
    <cellStyle name="Accent5 2" xfId="132"/>
    <cellStyle name="Accent6" xfId="133"/>
    <cellStyle name="Accent6 2" xfId="134"/>
    <cellStyle name="Bad" xfId="135"/>
    <cellStyle name="Bad 2" xfId="136"/>
    <cellStyle name="Calculation" xfId="137"/>
    <cellStyle name="Calculation 2" xfId="138"/>
    <cellStyle name="Check Cell" xfId="139"/>
    <cellStyle name="Check Cell 2" xfId="140"/>
    <cellStyle name="Excel Built-in Excel Built-in Excel Built-in Excel Built-in Excel Built-in Normal" xfId="141"/>
    <cellStyle name="Explanatory Text" xfId="142"/>
    <cellStyle name="Explanatory Text 2" xfId="143"/>
    <cellStyle name="Good" xfId="144"/>
    <cellStyle name="Good 2" xfId="145"/>
    <cellStyle name="Heading 1" xfId="146"/>
    <cellStyle name="Heading 1 2" xfId="147"/>
    <cellStyle name="Heading 2" xfId="148"/>
    <cellStyle name="Heading 2 2" xfId="149"/>
    <cellStyle name="Heading 3" xfId="150"/>
    <cellStyle name="Heading 3 2" xfId="151"/>
    <cellStyle name="Heading 4" xfId="152"/>
    <cellStyle name="Heading 4 2" xfId="153"/>
    <cellStyle name="Input" xfId="154"/>
    <cellStyle name="Input 2" xfId="155"/>
    <cellStyle name="Linked Cell" xfId="156"/>
    <cellStyle name="Linked Cell 2" xfId="157"/>
    <cellStyle name="Neutral" xfId="158"/>
    <cellStyle name="Neutral 2" xfId="159"/>
    <cellStyle name="Note" xfId="160"/>
    <cellStyle name="Note 2" xfId="161"/>
    <cellStyle name="Output" xfId="162"/>
    <cellStyle name="Output 2" xfId="163"/>
    <cellStyle name="Title" xfId="164"/>
    <cellStyle name="Title 2" xfId="165"/>
    <cellStyle name="Total" xfId="166"/>
    <cellStyle name="Total 2" xfId="167"/>
    <cellStyle name="Warning Text" xfId="168"/>
    <cellStyle name="Warning Text 2" xfId="169"/>
    <cellStyle name="标题 1 2" xfId="170"/>
    <cellStyle name="标题 1 3" xfId="171"/>
    <cellStyle name="标题 2 2" xfId="172"/>
    <cellStyle name="标题 2 3" xfId="173"/>
    <cellStyle name="标题 3 2" xfId="174"/>
    <cellStyle name="标题 3 3" xfId="175"/>
    <cellStyle name="标题 4 2" xfId="176"/>
    <cellStyle name="标题 4 3" xfId="177"/>
    <cellStyle name="标题 5" xfId="178"/>
    <cellStyle name="标题 6" xfId="179"/>
    <cellStyle name="差 2" xfId="180"/>
    <cellStyle name="差 3" xfId="181"/>
    <cellStyle name="常规 2" xfId="182"/>
    <cellStyle name="常规 2 2" xfId="183"/>
    <cellStyle name="常规 3" xfId="184"/>
    <cellStyle name="常规 3 2" xfId="185"/>
    <cellStyle name="常规 4" xfId="186"/>
    <cellStyle name="常规 5" xfId="187"/>
    <cellStyle name="好 2" xfId="188"/>
    <cellStyle name="好 3" xfId="189"/>
    <cellStyle name="汇总 2" xfId="190"/>
    <cellStyle name="汇总 3" xfId="191"/>
    <cellStyle name="计算 2" xfId="192"/>
    <cellStyle name="计算 3" xfId="193"/>
    <cellStyle name="检查单元格 2" xfId="194"/>
    <cellStyle name="检查单元格 3" xfId="195"/>
    <cellStyle name="警告文本 2" xfId="196"/>
    <cellStyle name="警告文本 3" xfId="197"/>
    <cellStyle name="链接单元格 2" xfId="198"/>
    <cellStyle name="链接单元格 3" xfId="199"/>
    <cellStyle name="强调文字颜色 1 2" xfId="200"/>
    <cellStyle name="强调文字颜色 1 3" xfId="201"/>
    <cellStyle name="强调文字颜色 2 2" xfId="202"/>
    <cellStyle name="强调文字颜色 2 3" xfId="203"/>
    <cellStyle name="强调文字颜色 3 2" xfId="204"/>
    <cellStyle name="强调文字颜色 3 3" xfId="205"/>
    <cellStyle name="强调文字颜色 4 2" xfId="206"/>
    <cellStyle name="强调文字颜色 4 3" xfId="207"/>
    <cellStyle name="强调文字颜色 5 2" xfId="208"/>
    <cellStyle name="强调文字颜色 5 3" xfId="209"/>
    <cellStyle name="强调文字颜色 6 2" xfId="210"/>
    <cellStyle name="强调文字颜色 6 3" xfId="211"/>
    <cellStyle name="输出 2" xfId="212"/>
    <cellStyle name="输出 3" xfId="213"/>
    <cellStyle name="输入 2" xfId="214"/>
    <cellStyle name="输入 3" xfId="215"/>
    <cellStyle name="样式 1" xfId="216"/>
    <cellStyle name="一般_Sheet1" xfId="217"/>
    <cellStyle name="注释 2" xfId="218"/>
    <cellStyle name="注释 3" xfId="219"/>
    <cellStyle name="常规 6" xfId="220"/>
    <cellStyle name="普通 3" xfId="221"/>
    <cellStyle name="0,0_x005f_x000a__x005f_x000a_NA_x005f_x000a__x005f_x000a_" xfId="222"/>
    <cellStyle name="常规 2 2 3" xfId="223"/>
    <cellStyle name="常规_星海港湾结算清单" xfId="224"/>
    <cellStyle name="0,0&#10;&#10;NA&#10;&#10;" xfId="22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zoomScale="90" zoomScaleNormal="90" topLeftCell="A67" workbookViewId="0">
      <selection activeCell="J85" sqref="J85"/>
    </sheetView>
  </sheetViews>
  <sheetFormatPr defaultColWidth="9.02654867256637" defaultRowHeight="13.85" outlineLevelCol="7"/>
  <cols>
    <col min="1" max="1" width="9.02654867256637" style="2"/>
    <col min="2" max="2" width="47.1946902654867" style="2" customWidth="1"/>
    <col min="3" max="3" width="53.3362831858407" style="2" customWidth="1"/>
    <col min="4" max="4" width="11.7699115044248" style="2"/>
    <col min="5" max="6" width="9.02654867256637" style="2"/>
    <col min="7" max="7" width="17.7964601769912" style="2" customWidth="1"/>
    <col min="8" max="8" width="35.283185840708" style="2" customWidth="1"/>
  </cols>
  <sheetData>
    <row r="1" ht="25" customHeight="1" spans="1:8">
      <c r="A1" s="3" t="s">
        <v>0</v>
      </c>
      <c r="B1" s="4"/>
      <c r="C1" s="4"/>
      <c r="D1" s="5"/>
      <c r="E1" s="4"/>
      <c r="F1" s="4"/>
      <c r="G1" s="5"/>
      <c r="H1" s="4"/>
    </row>
    <row r="2" ht="14.65" spans="1:8">
      <c r="A2" s="6"/>
      <c r="B2" s="6"/>
      <c r="C2" s="6" t="s">
        <v>1</v>
      </c>
      <c r="D2" s="7" t="s">
        <v>2</v>
      </c>
      <c r="E2" s="8" t="s">
        <v>3</v>
      </c>
      <c r="F2" s="8" t="s">
        <v>4</v>
      </c>
      <c r="G2" s="7" t="s">
        <v>5</v>
      </c>
      <c r="H2" s="8" t="s">
        <v>6</v>
      </c>
    </row>
    <row r="3" ht="24" customHeight="1" spans="1:8">
      <c r="A3" s="9" t="s">
        <v>7</v>
      </c>
      <c r="B3" s="10" t="s">
        <v>8</v>
      </c>
      <c r="C3" s="10" t="s">
        <v>9</v>
      </c>
      <c r="D3" s="11">
        <v>1820</v>
      </c>
      <c r="E3" s="12">
        <v>1</v>
      </c>
      <c r="F3" s="12">
        <v>19</v>
      </c>
      <c r="G3" s="11">
        <f t="shared" ref="G3:G8" si="0">D3*E3*F3</f>
        <v>34580</v>
      </c>
      <c r="H3" s="13" t="s">
        <v>10</v>
      </c>
    </row>
    <row r="4" ht="24" customHeight="1" spans="1:8">
      <c r="A4" s="14"/>
      <c r="B4" s="10"/>
      <c r="C4" s="15" t="s">
        <v>11</v>
      </c>
      <c r="D4" s="11">
        <v>1850</v>
      </c>
      <c r="E4" s="16">
        <v>1</v>
      </c>
      <c r="F4" s="16">
        <v>2</v>
      </c>
      <c r="G4" s="11">
        <f t="shared" si="0"/>
        <v>3700</v>
      </c>
      <c r="H4" s="13" t="s">
        <v>12</v>
      </c>
    </row>
    <row r="5" ht="24" customHeight="1" spans="1:8">
      <c r="A5" s="14"/>
      <c r="B5" s="17" t="s">
        <v>13</v>
      </c>
      <c r="C5" s="18" t="s">
        <v>14</v>
      </c>
      <c r="D5" s="11">
        <v>1400</v>
      </c>
      <c r="E5" s="16">
        <v>2</v>
      </c>
      <c r="F5" s="16">
        <v>2</v>
      </c>
      <c r="G5" s="11">
        <f t="shared" si="0"/>
        <v>5600</v>
      </c>
      <c r="H5" s="13" t="s">
        <v>15</v>
      </c>
    </row>
    <row r="6" ht="24" customHeight="1" spans="1:8">
      <c r="A6" s="14"/>
      <c r="B6" s="19"/>
      <c r="C6" s="18" t="s">
        <v>16</v>
      </c>
      <c r="D6" s="11">
        <v>2290</v>
      </c>
      <c r="E6" s="16">
        <v>3</v>
      </c>
      <c r="F6" s="16">
        <v>17</v>
      </c>
      <c r="G6" s="11">
        <f t="shared" si="0"/>
        <v>116790</v>
      </c>
      <c r="H6" s="13" t="s">
        <v>12</v>
      </c>
    </row>
    <row r="7" ht="24" customHeight="1" spans="1:8">
      <c r="A7" s="14"/>
      <c r="B7" s="19"/>
      <c r="C7" s="18" t="s">
        <v>17</v>
      </c>
      <c r="D7" s="11">
        <v>2290</v>
      </c>
      <c r="E7" s="16">
        <v>3</v>
      </c>
      <c r="F7" s="16">
        <v>3</v>
      </c>
      <c r="G7" s="11">
        <f t="shared" si="0"/>
        <v>20610</v>
      </c>
      <c r="H7" s="13" t="s">
        <v>12</v>
      </c>
    </row>
    <row r="8" ht="24" customHeight="1" spans="1:8">
      <c r="A8" s="14"/>
      <c r="B8" s="19"/>
      <c r="C8" s="18" t="s">
        <v>14</v>
      </c>
      <c r="D8" s="11">
        <v>1400</v>
      </c>
      <c r="E8" s="16">
        <v>1</v>
      </c>
      <c r="F8" s="16">
        <v>2</v>
      </c>
      <c r="G8" s="11">
        <f t="shared" si="0"/>
        <v>2800</v>
      </c>
      <c r="H8" s="13" t="s">
        <v>15</v>
      </c>
    </row>
    <row r="9" ht="24" customHeight="1" spans="1:8">
      <c r="A9" s="20"/>
      <c r="B9" s="21"/>
      <c r="C9" s="21"/>
      <c r="D9" s="22" t="s">
        <v>18</v>
      </c>
      <c r="E9" s="23"/>
      <c r="F9" s="23"/>
      <c r="G9" s="22">
        <f>SUM(G3:G8)</f>
        <v>184080</v>
      </c>
      <c r="H9" s="24"/>
    </row>
    <row r="10" ht="24" customHeight="1" spans="1:8">
      <c r="A10" s="25" t="s">
        <v>19</v>
      </c>
      <c r="B10" s="17" t="s">
        <v>20</v>
      </c>
      <c r="C10" s="10" t="s">
        <v>21</v>
      </c>
      <c r="D10" s="11">
        <v>500</v>
      </c>
      <c r="E10" s="12">
        <v>1</v>
      </c>
      <c r="F10" s="12">
        <v>36</v>
      </c>
      <c r="G10" s="11">
        <f t="shared" ref="G10:G13" si="1">D10*E10*F10</f>
        <v>18000</v>
      </c>
      <c r="H10" s="26" t="s">
        <v>22</v>
      </c>
    </row>
    <row r="11" ht="24" customHeight="1" spans="1:8">
      <c r="A11" s="27"/>
      <c r="B11" s="10" t="s">
        <v>23</v>
      </c>
      <c r="C11" s="10" t="s">
        <v>24</v>
      </c>
      <c r="D11" s="11">
        <v>200</v>
      </c>
      <c r="E11" s="28">
        <v>1</v>
      </c>
      <c r="F11" s="12">
        <v>36</v>
      </c>
      <c r="G11" s="11">
        <f t="shared" si="1"/>
        <v>7200</v>
      </c>
      <c r="H11" s="26"/>
    </row>
    <row r="12" ht="24" customHeight="1" spans="1:8">
      <c r="A12" s="27"/>
      <c r="B12" s="17" t="s">
        <v>25</v>
      </c>
      <c r="C12" s="10" t="s">
        <v>26</v>
      </c>
      <c r="D12" s="11">
        <v>400</v>
      </c>
      <c r="E12" s="28">
        <v>1</v>
      </c>
      <c r="F12" s="12">
        <v>36</v>
      </c>
      <c r="G12" s="11">
        <f t="shared" si="1"/>
        <v>14400</v>
      </c>
      <c r="H12" s="26" t="s">
        <v>27</v>
      </c>
    </row>
    <row r="13" ht="24" customHeight="1" spans="1:8">
      <c r="A13" s="27"/>
      <c r="B13" s="29"/>
      <c r="C13" s="10" t="s">
        <v>28</v>
      </c>
      <c r="D13" s="11"/>
      <c r="E13" s="28"/>
      <c r="F13" s="12"/>
      <c r="G13" s="11">
        <v>1310</v>
      </c>
      <c r="H13" s="30" t="s">
        <v>29</v>
      </c>
    </row>
    <row r="14" ht="24" customHeight="1" spans="1:8">
      <c r="A14" s="27"/>
      <c r="B14" s="17" t="s">
        <v>30</v>
      </c>
      <c r="C14" s="10" t="s">
        <v>31</v>
      </c>
      <c r="D14" s="11">
        <v>780</v>
      </c>
      <c r="E14" s="28">
        <v>1</v>
      </c>
      <c r="F14" s="12">
        <v>36</v>
      </c>
      <c r="G14" s="11">
        <f>D14*E14*F14</f>
        <v>28080</v>
      </c>
      <c r="H14" s="26" t="s">
        <v>22</v>
      </c>
    </row>
    <row r="15" ht="24" customHeight="1" spans="1:8">
      <c r="A15" s="27"/>
      <c r="B15" s="17" t="s">
        <v>32</v>
      </c>
      <c r="C15" s="10" t="s">
        <v>33</v>
      </c>
      <c r="D15" s="11">
        <v>825</v>
      </c>
      <c r="E15" s="12">
        <v>1</v>
      </c>
      <c r="F15" s="12">
        <v>36</v>
      </c>
      <c r="G15" s="11">
        <f>D15*E15*F15</f>
        <v>29700</v>
      </c>
      <c r="H15" s="26"/>
    </row>
    <row r="16" ht="24" customHeight="1" spans="1:8">
      <c r="A16" s="27"/>
      <c r="B16" s="29"/>
      <c r="C16" s="10" t="s">
        <v>34</v>
      </c>
      <c r="D16" s="11"/>
      <c r="E16" s="12"/>
      <c r="F16" s="12"/>
      <c r="G16" s="11">
        <v>1900</v>
      </c>
      <c r="H16" s="30" t="s">
        <v>35</v>
      </c>
    </row>
    <row r="17" ht="24" customHeight="1" spans="1:8">
      <c r="A17" s="27"/>
      <c r="B17" s="17" t="s">
        <v>36</v>
      </c>
      <c r="C17" s="10" t="s">
        <v>37</v>
      </c>
      <c r="D17" s="11">
        <v>500</v>
      </c>
      <c r="E17" s="12">
        <v>1</v>
      </c>
      <c r="F17" s="12">
        <v>36</v>
      </c>
      <c r="G17" s="11">
        <f>D17*E17*F17</f>
        <v>18000</v>
      </c>
      <c r="H17" s="26" t="s">
        <v>22</v>
      </c>
    </row>
    <row r="18" ht="24" customHeight="1" spans="1:8">
      <c r="A18" s="27"/>
      <c r="B18" s="29"/>
      <c r="C18" s="10" t="s">
        <v>38</v>
      </c>
      <c r="D18" s="11"/>
      <c r="E18" s="12"/>
      <c r="F18" s="12"/>
      <c r="G18" s="11">
        <v>2180</v>
      </c>
      <c r="H18" s="30" t="s">
        <v>39</v>
      </c>
    </row>
    <row r="19" ht="24" customHeight="1" spans="1:8">
      <c r="A19" s="27"/>
      <c r="B19" s="10" t="s">
        <v>40</v>
      </c>
      <c r="C19" s="10" t="s">
        <v>41</v>
      </c>
      <c r="D19" s="11">
        <v>850</v>
      </c>
      <c r="E19" s="12">
        <v>1</v>
      </c>
      <c r="F19" s="12">
        <v>36</v>
      </c>
      <c r="G19" s="11">
        <f>D19*E19*F19</f>
        <v>30600</v>
      </c>
      <c r="H19" s="26" t="s">
        <v>22</v>
      </c>
    </row>
    <row r="20" ht="24" customHeight="1" spans="1:8">
      <c r="A20" s="27"/>
      <c r="B20" s="17" t="s">
        <v>42</v>
      </c>
      <c r="C20" s="10" t="s">
        <v>43</v>
      </c>
      <c r="D20" s="11">
        <v>268</v>
      </c>
      <c r="E20" s="12">
        <v>1</v>
      </c>
      <c r="F20" s="12">
        <v>36</v>
      </c>
      <c r="G20" s="11">
        <f>D20*E20*F20</f>
        <v>9648</v>
      </c>
      <c r="H20" s="26" t="s">
        <v>22</v>
      </c>
    </row>
    <row r="21" ht="24" customHeight="1" spans="1:8">
      <c r="A21" s="27"/>
      <c r="B21" s="29"/>
      <c r="C21" s="10" t="s">
        <v>44</v>
      </c>
      <c r="D21" s="11"/>
      <c r="E21" s="12"/>
      <c r="F21" s="12"/>
      <c r="G21" s="11">
        <v>130</v>
      </c>
      <c r="H21" s="30" t="s">
        <v>45</v>
      </c>
    </row>
    <row r="22" ht="24" customHeight="1" spans="1:8">
      <c r="A22" s="27"/>
      <c r="B22" s="17" t="s">
        <v>46</v>
      </c>
      <c r="C22" s="10" t="s">
        <v>47</v>
      </c>
      <c r="D22" s="11">
        <v>200</v>
      </c>
      <c r="E22" s="12">
        <v>1</v>
      </c>
      <c r="F22" s="12">
        <v>36</v>
      </c>
      <c r="G22" s="11">
        <f>D22*E22*F22</f>
        <v>7200</v>
      </c>
      <c r="H22" s="26" t="s">
        <v>22</v>
      </c>
    </row>
    <row r="23" ht="24" customHeight="1" spans="1:8">
      <c r="A23" s="27"/>
      <c r="B23" s="17" t="s">
        <v>48</v>
      </c>
      <c r="C23" s="31" t="s">
        <v>49</v>
      </c>
      <c r="D23" s="11">
        <v>6</v>
      </c>
      <c r="E23" s="12">
        <v>1</v>
      </c>
      <c r="F23" s="32">
        <v>72</v>
      </c>
      <c r="G23" s="33">
        <f>D23*E23*F23</f>
        <v>432</v>
      </c>
      <c r="H23" s="26" t="s">
        <v>50</v>
      </c>
    </row>
    <row r="24" ht="24" customHeight="1" spans="1:8">
      <c r="A24" s="34"/>
      <c r="B24" s="19"/>
      <c r="C24" s="31" t="s">
        <v>51</v>
      </c>
      <c r="D24" s="11">
        <v>13</v>
      </c>
      <c r="E24" s="12">
        <v>2</v>
      </c>
      <c r="F24" s="32">
        <v>108</v>
      </c>
      <c r="G24" s="33">
        <f>D24*E24*F24</f>
        <v>2808</v>
      </c>
      <c r="H24" s="12" t="s">
        <v>52</v>
      </c>
    </row>
    <row r="25" ht="24" customHeight="1" spans="1:8">
      <c r="A25" s="35"/>
      <c r="B25" s="36"/>
      <c r="C25" s="37"/>
      <c r="D25" s="22" t="s">
        <v>18</v>
      </c>
      <c r="E25" s="23"/>
      <c r="F25" s="23"/>
      <c r="G25" s="22">
        <f>SUM(G10:G24)</f>
        <v>171588</v>
      </c>
      <c r="H25" s="38"/>
    </row>
    <row r="26" ht="24" customHeight="1" spans="1:8">
      <c r="A26" s="39" t="s">
        <v>53</v>
      </c>
      <c r="B26" s="10" t="s">
        <v>54</v>
      </c>
      <c r="C26" s="10" t="s">
        <v>55</v>
      </c>
      <c r="D26" s="11">
        <v>76040</v>
      </c>
      <c r="E26" s="12">
        <v>1</v>
      </c>
      <c r="F26" s="32">
        <v>1</v>
      </c>
      <c r="G26" s="11">
        <f t="shared" ref="G26:G41" si="2">D26*E26*F26</f>
        <v>76040</v>
      </c>
      <c r="H26" s="12" t="s">
        <v>56</v>
      </c>
    </row>
    <row r="27" ht="24" customHeight="1" spans="1:8">
      <c r="A27" s="39"/>
      <c r="B27" s="40" t="s">
        <v>57</v>
      </c>
      <c r="C27" s="31" t="s">
        <v>58</v>
      </c>
      <c r="D27" s="11">
        <v>175</v>
      </c>
      <c r="E27" s="12">
        <v>1</v>
      </c>
      <c r="F27" s="12">
        <v>42</v>
      </c>
      <c r="G27" s="11">
        <f t="shared" si="2"/>
        <v>7350</v>
      </c>
      <c r="H27" s="12" t="s">
        <v>59</v>
      </c>
    </row>
    <row r="28" ht="24" customHeight="1" spans="1:8">
      <c r="A28" s="20"/>
      <c r="B28" s="41"/>
      <c r="C28" s="37"/>
      <c r="D28" s="22" t="s">
        <v>18</v>
      </c>
      <c r="E28" s="23"/>
      <c r="F28" s="23"/>
      <c r="G28" s="22">
        <f>SUM(G26:G27)</f>
        <v>83390</v>
      </c>
      <c r="H28" s="38"/>
    </row>
    <row r="29" ht="24" customHeight="1" spans="1:8">
      <c r="A29" s="25" t="s">
        <v>60</v>
      </c>
      <c r="B29" s="31" t="s">
        <v>61</v>
      </c>
      <c r="C29" s="10" t="s">
        <v>62</v>
      </c>
      <c r="D29" s="33">
        <v>500</v>
      </c>
      <c r="E29" s="32">
        <v>1</v>
      </c>
      <c r="F29" s="31" t="s">
        <v>63</v>
      </c>
      <c r="G29" s="33">
        <f t="shared" si="2"/>
        <v>500</v>
      </c>
      <c r="H29" s="31" t="s">
        <v>64</v>
      </c>
    </row>
    <row r="30" ht="24" customHeight="1" spans="1:8">
      <c r="A30" s="27"/>
      <c r="B30" s="31"/>
      <c r="C30" s="31" t="s">
        <v>65</v>
      </c>
      <c r="D30" s="33">
        <v>2400</v>
      </c>
      <c r="E30" s="32">
        <v>1</v>
      </c>
      <c r="F30" s="31" t="s">
        <v>63</v>
      </c>
      <c r="G30" s="33">
        <f t="shared" si="2"/>
        <v>2400</v>
      </c>
      <c r="H30" s="31"/>
    </row>
    <row r="31" ht="24" customHeight="1" spans="1:8">
      <c r="A31" s="27"/>
      <c r="B31" s="31"/>
      <c r="C31" s="31" t="s">
        <v>66</v>
      </c>
      <c r="D31" s="11">
        <v>500</v>
      </c>
      <c r="E31" s="12">
        <v>1</v>
      </c>
      <c r="F31" s="31" t="s">
        <v>67</v>
      </c>
      <c r="G31" s="33">
        <f t="shared" si="2"/>
        <v>3000</v>
      </c>
      <c r="H31" s="31"/>
    </row>
    <row r="32" ht="24" customHeight="1" spans="1:8">
      <c r="A32" s="27"/>
      <c r="B32" s="31"/>
      <c r="C32" s="31" t="s">
        <v>68</v>
      </c>
      <c r="D32" s="11">
        <v>700</v>
      </c>
      <c r="E32" s="12">
        <v>1</v>
      </c>
      <c r="F32" s="31" t="s">
        <v>63</v>
      </c>
      <c r="G32" s="33">
        <f t="shared" si="2"/>
        <v>700</v>
      </c>
      <c r="H32" s="31"/>
    </row>
    <row r="33" ht="24" customHeight="1" spans="1:8">
      <c r="A33" s="27"/>
      <c r="B33" s="31" t="s">
        <v>69</v>
      </c>
      <c r="C33" s="31" t="s">
        <v>65</v>
      </c>
      <c r="D33" s="11">
        <v>2400</v>
      </c>
      <c r="E33" s="12">
        <v>1</v>
      </c>
      <c r="F33" s="31" t="s">
        <v>63</v>
      </c>
      <c r="G33" s="33">
        <f t="shared" si="2"/>
        <v>2400</v>
      </c>
      <c r="H33" s="31"/>
    </row>
    <row r="34" ht="24" customHeight="1" spans="1:8">
      <c r="A34" s="27"/>
      <c r="B34" s="31"/>
      <c r="C34" s="31" t="s">
        <v>70</v>
      </c>
      <c r="D34" s="11">
        <v>1500</v>
      </c>
      <c r="E34" s="12">
        <v>1</v>
      </c>
      <c r="F34" s="31" t="s">
        <v>63</v>
      </c>
      <c r="G34" s="33">
        <f t="shared" si="2"/>
        <v>1500</v>
      </c>
      <c r="H34" s="31"/>
    </row>
    <row r="35" ht="24" customHeight="1" spans="1:8">
      <c r="A35" s="27"/>
      <c r="B35" s="31" t="s">
        <v>71</v>
      </c>
      <c r="C35" s="31" t="s">
        <v>72</v>
      </c>
      <c r="D35" s="11">
        <v>6500</v>
      </c>
      <c r="E35" s="12">
        <v>1</v>
      </c>
      <c r="F35" s="31" t="s">
        <v>63</v>
      </c>
      <c r="G35" s="33">
        <f t="shared" si="2"/>
        <v>6500</v>
      </c>
      <c r="H35" s="31"/>
    </row>
    <row r="36" ht="24" customHeight="1" spans="1:8">
      <c r="A36" s="27"/>
      <c r="B36" s="31"/>
      <c r="C36" s="31" t="s">
        <v>73</v>
      </c>
      <c r="D36" s="11">
        <v>700</v>
      </c>
      <c r="E36" s="12">
        <v>1</v>
      </c>
      <c r="F36" s="31" t="s">
        <v>63</v>
      </c>
      <c r="G36" s="33">
        <f t="shared" si="2"/>
        <v>700</v>
      </c>
      <c r="H36" s="31"/>
    </row>
    <row r="37" ht="24" customHeight="1" spans="1:8">
      <c r="A37" s="27"/>
      <c r="B37" s="31" t="s">
        <v>74</v>
      </c>
      <c r="C37" s="31" t="s">
        <v>75</v>
      </c>
      <c r="D37" s="11">
        <v>6500</v>
      </c>
      <c r="E37" s="12">
        <v>1</v>
      </c>
      <c r="F37" s="31" t="s">
        <v>63</v>
      </c>
      <c r="G37" s="33">
        <f t="shared" si="2"/>
        <v>6500</v>
      </c>
      <c r="H37" s="31"/>
    </row>
    <row r="38" ht="24" customHeight="1" spans="1:8">
      <c r="A38" s="27"/>
      <c r="B38" s="31"/>
      <c r="C38" s="31" t="s">
        <v>76</v>
      </c>
      <c r="D38" s="11">
        <v>700</v>
      </c>
      <c r="E38" s="12">
        <v>1</v>
      </c>
      <c r="F38" s="31" t="s">
        <v>63</v>
      </c>
      <c r="G38" s="33">
        <f t="shared" si="2"/>
        <v>700</v>
      </c>
      <c r="H38" s="31"/>
    </row>
    <row r="39" ht="24" customHeight="1" spans="1:8">
      <c r="A39" s="27"/>
      <c r="B39" s="10" t="s">
        <v>77</v>
      </c>
      <c r="C39" s="10" t="s">
        <v>78</v>
      </c>
      <c r="D39" s="11">
        <v>9000</v>
      </c>
      <c r="E39" s="12">
        <v>1</v>
      </c>
      <c r="F39" s="12">
        <v>1</v>
      </c>
      <c r="G39" s="33">
        <f t="shared" si="2"/>
        <v>9000</v>
      </c>
      <c r="H39" s="12"/>
    </row>
    <row r="40" s="1" customFormat="1" ht="24" customHeight="1" spans="1:8">
      <c r="A40" s="42"/>
      <c r="B40" s="19" t="s">
        <v>79</v>
      </c>
      <c r="C40" s="29" t="s">
        <v>80</v>
      </c>
      <c r="D40" s="11">
        <v>163</v>
      </c>
      <c r="E40" s="16">
        <v>1</v>
      </c>
      <c r="F40" s="16">
        <v>40</v>
      </c>
      <c r="G40" s="33">
        <f t="shared" si="2"/>
        <v>6520</v>
      </c>
      <c r="H40" s="12"/>
    </row>
    <row r="41" s="1" customFormat="1" ht="24" customHeight="1" spans="1:8">
      <c r="A41" s="43"/>
      <c r="B41" s="29"/>
      <c r="C41" s="29" t="s">
        <v>81</v>
      </c>
      <c r="D41" s="11">
        <v>163</v>
      </c>
      <c r="E41" s="44">
        <v>1</v>
      </c>
      <c r="F41" s="44">
        <v>2</v>
      </c>
      <c r="G41" s="33">
        <f t="shared" si="2"/>
        <v>326</v>
      </c>
      <c r="H41" s="12"/>
    </row>
    <row r="42" ht="24" customHeight="1" spans="1:8">
      <c r="A42" s="20"/>
      <c r="B42" s="37"/>
      <c r="C42" s="37"/>
      <c r="D42" s="22" t="s">
        <v>18</v>
      </c>
      <c r="E42" s="23"/>
      <c r="F42" s="23"/>
      <c r="G42" s="22">
        <f>SUM(G29:G41)</f>
        <v>40746</v>
      </c>
      <c r="H42" s="38"/>
    </row>
    <row r="43" ht="24" customHeight="1" spans="1:8">
      <c r="A43" s="45" t="s">
        <v>82</v>
      </c>
      <c r="B43" s="46" t="s">
        <v>83</v>
      </c>
      <c r="C43" s="47" t="s">
        <v>84</v>
      </c>
      <c r="D43" s="48">
        <v>688</v>
      </c>
      <c r="E43" s="46">
        <v>1</v>
      </c>
      <c r="F43" s="49">
        <v>36</v>
      </c>
      <c r="G43" s="11">
        <f t="shared" ref="G43:G57" si="3">D43*E43*F43</f>
        <v>24768</v>
      </c>
      <c r="H43" s="12"/>
    </row>
    <row r="44" ht="24" customHeight="1" spans="1:8">
      <c r="A44" s="50"/>
      <c r="B44" s="46" t="s">
        <v>85</v>
      </c>
      <c r="C44" s="47" t="s">
        <v>86</v>
      </c>
      <c r="D44" s="48">
        <v>72</v>
      </c>
      <c r="E44" s="46">
        <v>1</v>
      </c>
      <c r="F44" s="51">
        <v>40</v>
      </c>
      <c r="G44" s="11">
        <f t="shared" si="3"/>
        <v>2880</v>
      </c>
      <c r="H44" s="12" t="s">
        <v>87</v>
      </c>
    </row>
    <row r="45" ht="24" customHeight="1" spans="1:8">
      <c r="A45" s="50"/>
      <c r="B45" s="52" t="s">
        <v>88</v>
      </c>
      <c r="C45" s="47" t="s">
        <v>89</v>
      </c>
      <c r="D45" s="48">
        <v>258</v>
      </c>
      <c r="E45" s="46">
        <v>1</v>
      </c>
      <c r="F45" s="12">
        <v>36</v>
      </c>
      <c r="G45" s="11">
        <f t="shared" si="3"/>
        <v>9288</v>
      </c>
      <c r="H45" s="12" t="s">
        <v>87</v>
      </c>
    </row>
    <row r="46" ht="24" customHeight="1" spans="1:8">
      <c r="A46" s="50"/>
      <c r="B46" s="53"/>
      <c r="C46" s="47" t="s">
        <v>90</v>
      </c>
      <c r="D46" s="54">
        <v>205</v>
      </c>
      <c r="E46" s="52">
        <v>1</v>
      </c>
      <c r="F46" s="49">
        <v>2</v>
      </c>
      <c r="G46" s="11">
        <f t="shared" si="3"/>
        <v>410</v>
      </c>
      <c r="H46" s="49"/>
    </row>
    <row r="47" ht="24" customHeight="1" spans="1:8">
      <c r="A47" s="50"/>
      <c r="B47" s="53"/>
      <c r="C47" s="47" t="s">
        <v>91</v>
      </c>
      <c r="D47" s="54">
        <v>195</v>
      </c>
      <c r="E47" s="52">
        <v>1</v>
      </c>
      <c r="F47" s="49">
        <v>2</v>
      </c>
      <c r="G47" s="11">
        <f t="shared" si="3"/>
        <v>390</v>
      </c>
      <c r="H47" s="49"/>
    </row>
    <row r="48" ht="24" customHeight="1" spans="1:8">
      <c r="A48" s="50"/>
      <c r="B48" s="52" t="s">
        <v>92</v>
      </c>
      <c r="C48" s="47" t="s">
        <v>57</v>
      </c>
      <c r="D48" s="48">
        <v>6</v>
      </c>
      <c r="E48" s="52">
        <v>1</v>
      </c>
      <c r="F48" s="12">
        <v>42</v>
      </c>
      <c r="G48" s="11">
        <f t="shared" si="3"/>
        <v>252</v>
      </c>
      <c r="H48" s="49" t="s">
        <v>93</v>
      </c>
    </row>
    <row r="49" ht="24" customHeight="1" spans="1:8">
      <c r="A49" s="50"/>
      <c r="B49" s="55">
        <v>45700</v>
      </c>
      <c r="C49" s="31" t="s">
        <v>94</v>
      </c>
      <c r="D49" s="56">
        <v>1800</v>
      </c>
      <c r="E49" s="46">
        <v>1</v>
      </c>
      <c r="F49" s="57">
        <v>1</v>
      </c>
      <c r="G49" s="11">
        <f t="shared" si="3"/>
        <v>1800</v>
      </c>
      <c r="H49" s="49" t="s">
        <v>95</v>
      </c>
    </row>
    <row r="50" ht="24" customHeight="1" spans="1:8">
      <c r="A50" s="50"/>
      <c r="B50" s="55"/>
      <c r="C50" s="31" t="s">
        <v>96</v>
      </c>
      <c r="D50" s="56">
        <v>300</v>
      </c>
      <c r="E50" s="46">
        <v>1</v>
      </c>
      <c r="F50" s="57">
        <v>6</v>
      </c>
      <c r="G50" s="11">
        <f t="shared" si="3"/>
        <v>1800</v>
      </c>
      <c r="H50" s="58"/>
    </row>
    <row r="51" ht="24" customHeight="1" spans="1:8">
      <c r="A51" s="50"/>
      <c r="B51" s="55"/>
      <c r="C51" s="31" t="s">
        <v>97</v>
      </c>
      <c r="D51" s="56">
        <v>400</v>
      </c>
      <c r="E51" s="46">
        <v>1</v>
      </c>
      <c r="F51" s="59">
        <v>1</v>
      </c>
      <c r="G51" s="11">
        <f t="shared" si="3"/>
        <v>400</v>
      </c>
      <c r="H51" s="58"/>
    </row>
    <row r="52" ht="24" customHeight="1" spans="1:8">
      <c r="A52" s="50"/>
      <c r="B52" s="31" t="s">
        <v>98</v>
      </c>
      <c r="C52" s="31" t="s">
        <v>94</v>
      </c>
      <c r="D52" s="56">
        <v>1800</v>
      </c>
      <c r="E52" s="46">
        <v>1</v>
      </c>
      <c r="F52" s="59">
        <v>1</v>
      </c>
      <c r="G52" s="11">
        <f t="shared" si="3"/>
        <v>1800</v>
      </c>
      <c r="H52" s="58"/>
    </row>
    <row r="53" ht="24" customHeight="1" spans="1:8">
      <c r="A53" s="50"/>
      <c r="B53" s="31"/>
      <c r="C53" s="31" t="s">
        <v>99</v>
      </c>
      <c r="D53" s="56">
        <v>2400</v>
      </c>
      <c r="E53" s="46">
        <v>1</v>
      </c>
      <c r="F53" s="59">
        <v>1</v>
      </c>
      <c r="G53" s="11">
        <f t="shared" si="3"/>
        <v>2400</v>
      </c>
      <c r="H53" s="58"/>
    </row>
    <row r="54" ht="24" customHeight="1" spans="1:8">
      <c r="A54" s="50"/>
      <c r="B54" s="31" t="s">
        <v>100</v>
      </c>
      <c r="C54" s="31" t="s">
        <v>99</v>
      </c>
      <c r="D54" s="60">
        <v>2400</v>
      </c>
      <c r="E54" s="46">
        <v>1</v>
      </c>
      <c r="F54" s="61">
        <v>1</v>
      </c>
      <c r="G54" s="11">
        <f t="shared" si="3"/>
        <v>2400</v>
      </c>
      <c r="H54" s="58"/>
    </row>
    <row r="55" ht="24" customHeight="1" spans="1:8">
      <c r="A55" s="50"/>
      <c r="B55" s="31"/>
      <c r="C55" s="31" t="s">
        <v>101</v>
      </c>
      <c r="D55" s="62">
        <v>400</v>
      </c>
      <c r="E55" s="46">
        <v>1</v>
      </c>
      <c r="F55" s="61">
        <v>1</v>
      </c>
      <c r="G55" s="11">
        <f t="shared" si="3"/>
        <v>400</v>
      </c>
      <c r="H55" s="58"/>
    </row>
    <row r="56" ht="24" customHeight="1" spans="1:8">
      <c r="A56" s="50"/>
      <c r="B56" s="31" t="s">
        <v>102</v>
      </c>
      <c r="C56" s="31" t="s">
        <v>99</v>
      </c>
      <c r="D56" s="60">
        <v>2400</v>
      </c>
      <c r="E56" s="46">
        <v>1</v>
      </c>
      <c r="F56" s="61">
        <v>1</v>
      </c>
      <c r="G56" s="11">
        <f t="shared" si="3"/>
        <v>2400</v>
      </c>
      <c r="H56" s="58"/>
    </row>
    <row r="57" s="1" customFormat="1" ht="24" customHeight="1" spans="1:8">
      <c r="A57" s="63"/>
      <c r="B57" s="64">
        <v>45704</v>
      </c>
      <c r="C57" s="31" t="s">
        <v>99</v>
      </c>
      <c r="D57" s="62">
        <v>2400</v>
      </c>
      <c r="E57" s="46">
        <v>1</v>
      </c>
      <c r="F57" s="61">
        <v>1</v>
      </c>
      <c r="G57" s="11">
        <f t="shared" si="3"/>
        <v>2400</v>
      </c>
      <c r="H57" s="65"/>
    </row>
    <row r="58" ht="24" customHeight="1" spans="1:8">
      <c r="A58" s="20"/>
      <c r="B58" s="66"/>
      <c r="C58" s="66"/>
      <c r="D58" s="67" t="s">
        <v>18</v>
      </c>
      <c r="E58" s="68"/>
      <c r="F58" s="68"/>
      <c r="G58" s="22">
        <f>SUM(G43:G57)</f>
        <v>53788</v>
      </c>
      <c r="H58" s="38"/>
    </row>
    <row r="59" ht="24" customHeight="1" spans="1:8">
      <c r="A59" s="69" t="s">
        <v>103</v>
      </c>
      <c r="B59" s="70" t="s">
        <v>104</v>
      </c>
      <c r="C59" s="70" t="s">
        <v>104</v>
      </c>
      <c r="D59" s="33">
        <v>2000</v>
      </c>
      <c r="E59" s="71">
        <v>1</v>
      </c>
      <c r="F59" s="71">
        <v>1</v>
      </c>
      <c r="G59" s="33">
        <v>2000</v>
      </c>
      <c r="H59" s="71"/>
    </row>
    <row r="60" ht="24" customHeight="1" spans="1:8">
      <c r="A60" s="42"/>
      <c r="B60" s="70" t="s">
        <v>105</v>
      </c>
      <c r="C60" s="70" t="s">
        <v>106</v>
      </c>
      <c r="D60" s="33">
        <v>8000</v>
      </c>
      <c r="E60" s="71">
        <v>1</v>
      </c>
      <c r="F60" s="71">
        <v>1</v>
      </c>
      <c r="G60" s="33">
        <v>8000</v>
      </c>
      <c r="H60" s="71" t="s">
        <v>107</v>
      </c>
    </row>
    <row r="61" ht="24" customHeight="1" spans="1:8">
      <c r="A61" s="42"/>
      <c r="B61" s="17" t="s">
        <v>108</v>
      </c>
      <c r="C61" s="12" t="s">
        <v>109</v>
      </c>
      <c r="D61" s="11">
        <v>6000</v>
      </c>
      <c r="E61" s="12">
        <v>2</v>
      </c>
      <c r="F61" s="12">
        <v>2</v>
      </c>
      <c r="G61" s="11">
        <f t="shared" ref="G61:G65" si="4">D61*E61*F61</f>
        <v>24000</v>
      </c>
      <c r="H61" s="72" t="s">
        <v>110</v>
      </c>
    </row>
    <row r="62" ht="24" customHeight="1" spans="1:8">
      <c r="A62" s="42"/>
      <c r="B62" s="29"/>
      <c r="C62" s="71" t="s">
        <v>111</v>
      </c>
      <c r="D62" s="33">
        <v>300</v>
      </c>
      <c r="E62" s="71">
        <v>8</v>
      </c>
      <c r="F62" s="71">
        <v>2</v>
      </c>
      <c r="G62" s="11">
        <f t="shared" si="4"/>
        <v>4800</v>
      </c>
      <c r="H62" s="73"/>
    </row>
    <row r="63" ht="24" customHeight="1" spans="1:8">
      <c r="A63" s="42"/>
      <c r="B63" s="70" t="s">
        <v>112</v>
      </c>
      <c r="C63" s="71" t="s">
        <v>113</v>
      </c>
      <c r="D63" s="33">
        <v>6000</v>
      </c>
      <c r="E63" s="71">
        <v>2</v>
      </c>
      <c r="F63" s="71">
        <v>2</v>
      </c>
      <c r="G63" s="33">
        <f t="shared" si="4"/>
        <v>24000</v>
      </c>
      <c r="H63" s="73"/>
    </row>
    <row r="64" s="1" customFormat="1" ht="24" customHeight="1" spans="1:8">
      <c r="A64" s="42"/>
      <c r="B64" s="70"/>
      <c r="C64" s="10" t="s">
        <v>111</v>
      </c>
      <c r="D64" s="11">
        <v>300</v>
      </c>
      <c r="E64" s="12">
        <v>4</v>
      </c>
      <c r="F64" s="12">
        <v>2</v>
      </c>
      <c r="G64" s="33">
        <f t="shared" si="4"/>
        <v>2400</v>
      </c>
      <c r="H64" s="73"/>
    </row>
    <row r="65" s="1" customFormat="1" ht="24" customHeight="1" spans="1:8">
      <c r="A65" s="43"/>
      <c r="B65" s="70" t="s">
        <v>114</v>
      </c>
      <c r="C65" s="10" t="s">
        <v>115</v>
      </c>
      <c r="D65" s="11">
        <v>6000</v>
      </c>
      <c r="E65" s="12">
        <v>1</v>
      </c>
      <c r="F65" s="12">
        <v>1</v>
      </c>
      <c r="G65" s="33">
        <f t="shared" si="4"/>
        <v>6000</v>
      </c>
      <c r="H65" s="74"/>
    </row>
    <row r="66" ht="24" customHeight="1" spans="1:8">
      <c r="A66" s="20"/>
      <c r="B66" s="75"/>
      <c r="C66" s="75"/>
      <c r="D66" s="22" t="s">
        <v>18</v>
      </c>
      <c r="E66" s="23"/>
      <c r="F66" s="23"/>
      <c r="G66" s="22">
        <f>SUM(G59:G65)</f>
        <v>71200</v>
      </c>
      <c r="H66" s="76"/>
    </row>
    <row r="67" ht="24" customHeight="1" spans="1:8">
      <c r="A67" s="77" t="s">
        <v>116</v>
      </c>
      <c r="B67" s="78" t="s">
        <v>117</v>
      </c>
      <c r="C67" s="78" t="s">
        <v>117</v>
      </c>
      <c r="D67" s="33">
        <v>300</v>
      </c>
      <c r="E67" s="32">
        <v>6</v>
      </c>
      <c r="F67" s="32">
        <v>5</v>
      </c>
      <c r="G67" s="33">
        <f t="shared" ref="G67:G72" si="5">D67*E67*F67</f>
        <v>9000</v>
      </c>
      <c r="H67" s="32" t="s">
        <v>118</v>
      </c>
    </row>
    <row r="68" ht="24" customHeight="1" spans="1:8">
      <c r="A68" s="77"/>
      <c r="B68" s="78" t="s">
        <v>119</v>
      </c>
      <c r="C68" s="78" t="s">
        <v>120</v>
      </c>
      <c r="D68" s="33">
        <v>300</v>
      </c>
      <c r="E68" s="32">
        <v>6</v>
      </c>
      <c r="F68" s="32">
        <v>5</v>
      </c>
      <c r="G68" s="33">
        <f t="shared" si="5"/>
        <v>9000</v>
      </c>
      <c r="H68" s="32"/>
    </row>
    <row r="69" ht="24" customHeight="1" spans="1:8">
      <c r="A69" s="77"/>
      <c r="B69" s="78" t="s">
        <v>121</v>
      </c>
      <c r="C69" s="10" t="s">
        <v>122</v>
      </c>
      <c r="D69" s="33">
        <v>3060</v>
      </c>
      <c r="E69" s="32">
        <v>1</v>
      </c>
      <c r="F69" s="32">
        <v>1</v>
      </c>
      <c r="G69" s="33">
        <f t="shared" si="5"/>
        <v>3060</v>
      </c>
      <c r="H69" s="32"/>
    </row>
    <row r="70" ht="24" customHeight="1" spans="1:8">
      <c r="A70" s="77"/>
      <c r="B70" s="78" t="s">
        <v>123</v>
      </c>
      <c r="C70" s="78" t="s">
        <v>124</v>
      </c>
      <c r="D70" s="33">
        <v>1200</v>
      </c>
      <c r="E70" s="32">
        <v>6</v>
      </c>
      <c r="F70" s="32">
        <v>1</v>
      </c>
      <c r="G70" s="33">
        <f t="shared" si="5"/>
        <v>7200</v>
      </c>
      <c r="H70" s="32"/>
    </row>
    <row r="71" ht="24" customHeight="1" spans="1:8">
      <c r="A71" s="77"/>
      <c r="B71" s="78" t="s">
        <v>125</v>
      </c>
      <c r="C71" s="78" t="s">
        <v>126</v>
      </c>
      <c r="D71" s="33">
        <v>800</v>
      </c>
      <c r="E71" s="32">
        <v>6</v>
      </c>
      <c r="F71" s="32">
        <v>2</v>
      </c>
      <c r="G71" s="33">
        <f t="shared" si="5"/>
        <v>9600</v>
      </c>
      <c r="H71" s="32"/>
    </row>
    <row r="72" ht="24" customHeight="1" spans="1:8">
      <c r="A72" s="77"/>
      <c r="B72" s="78" t="s">
        <v>127</v>
      </c>
      <c r="C72" s="78" t="s">
        <v>128</v>
      </c>
      <c r="D72" s="33">
        <v>1244</v>
      </c>
      <c r="E72" s="32">
        <v>1</v>
      </c>
      <c r="F72" s="32">
        <v>2</v>
      </c>
      <c r="G72" s="33">
        <f t="shared" si="5"/>
        <v>2488</v>
      </c>
      <c r="H72" s="32" t="s">
        <v>129</v>
      </c>
    </row>
    <row r="73" ht="24" customHeight="1" spans="1:8">
      <c r="A73" s="20"/>
      <c r="B73" s="37"/>
      <c r="C73" s="37"/>
      <c r="D73" s="22" t="s">
        <v>18</v>
      </c>
      <c r="E73" s="23"/>
      <c r="F73" s="23"/>
      <c r="G73" s="22">
        <f>SUM(G67:G72)</f>
        <v>40348</v>
      </c>
      <c r="H73" s="38"/>
    </row>
    <row r="74" ht="24" customHeight="1" spans="1:8">
      <c r="A74" s="25" t="s">
        <v>130</v>
      </c>
      <c r="B74" s="78" t="s">
        <v>131</v>
      </c>
      <c r="C74" s="78" t="s">
        <v>132</v>
      </c>
      <c r="D74" s="33">
        <v>60</v>
      </c>
      <c r="E74" s="32">
        <v>1</v>
      </c>
      <c r="F74" s="32">
        <v>4</v>
      </c>
      <c r="G74" s="33">
        <f t="shared" ref="G74:G80" si="6">D74*E74*F74</f>
        <v>240</v>
      </c>
      <c r="H74" s="32"/>
    </row>
    <row r="75" ht="24" customHeight="1" spans="1:8">
      <c r="A75" s="27"/>
      <c r="B75" s="79" t="s">
        <v>133</v>
      </c>
      <c r="C75" s="70" t="s">
        <v>134</v>
      </c>
      <c r="D75" s="33">
        <v>200</v>
      </c>
      <c r="E75" s="80">
        <v>1</v>
      </c>
      <c r="F75" s="80">
        <v>2</v>
      </c>
      <c r="G75" s="33">
        <f t="shared" si="6"/>
        <v>400</v>
      </c>
      <c r="H75" s="81" t="s">
        <v>135</v>
      </c>
    </row>
    <row r="76" ht="24" customHeight="1" spans="1:8">
      <c r="A76" s="27"/>
      <c r="B76" s="82" t="s">
        <v>136</v>
      </c>
      <c r="C76" s="70" t="s">
        <v>136</v>
      </c>
      <c r="D76" s="33">
        <v>18</v>
      </c>
      <c r="E76" s="80">
        <v>1</v>
      </c>
      <c r="F76" s="32">
        <v>36</v>
      </c>
      <c r="G76" s="33">
        <f t="shared" si="6"/>
        <v>648</v>
      </c>
      <c r="H76" s="81"/>
    </row>
    <row r="77" ht="24" customHeight="1" spans="1:8">
      <c r="A77" s="27"/>
      <c r="B77" s="82" t="s">
        <v>137</v>
      </c>
      <c r="C77" s="70" t="s">
        <v>138</v>
      </c>
      <c r="D77" s="33">
        <v>400</v>
      </c>
      <c r="E77" s="80">
        <v>1</v>
      </c>
      <c r="F77" s="32">
        <v>20</v>
      </c>
      <c r="G77" s="33">
        <f t="shared" si="6"/>
        <v>8000</v>
      </c>
      <c r="H77" s="81" t="s">
        <v>139</v>
      </c>
    </row>
    <row r="78" ht="24" customHeight="1" spans="1:8">
      <c r="A78" s="27"/>
      <c r="B78" s="82" t="s">
        <v>140</v>
      </c>
      <c r="C78" s="70" t="s">
        <v>141</v>
      </c>
      <c r="D78" s="33">
        <v>160</v>
      </c>
      <c r="E78" s="80">
        <v>1</v>
      </c>
      <c r="F78" s="32">
        <v>36</v>
      </c>
      <c r="G78" s="33">
        <f t="shared" si="6"/>
        <v>5760</v>
      </c>
      <c r="H78" s="81" t="s">
        <v>142</v>
      </c>
    </row>
    <row r="79" s="1" customFormat="1" ht="24" customHeight="1" spans="1:8">
      <c r="A79" s="42"/>
      <c r="B79" s="83"/>
      <c r="C79" s="10" t="s">
        <v>143</v>
      </c>
      <c r="D79" s="11">
        <v>35</v>
      </c>
      <c r="E79" s="84">
        <v>1</v>
      </c>
      <c r="F79" s="84">
        <v>36</v>
      </c>
      <c r="G79" s="33">
        <f t="shared" si="6"/>
        <v>1260</v>
      </c>
      <c r="H79" s="13"/>
    </row>
    <row r="80" ht="24" customHeight="1" spans="1:8">
      <c r="A80" s="85" t="s">
        <v>144</v>
      </c>
      <c r="B80" s="86"/>
      <c r="C80" s="37"/>
      <c r="D80" s="22" t="s">
        <v>18</v>
      </c>
      <c r="E80" s="87"/>
      <c r="F80" s="87"/>
      <c r="G80" s="22">
        <f>SUM(G74:G79)</f>
        <v>16308</v>
      </c>
      <c r="H80" s="88"/>
    </row>
    <row r="81" ht="24" customHeight="1" spans="1:8">
      <c r="A81" s="89" t="s">
        <v>145</v>
      </c>
      <c r="B81" s="90" t="s">
        <v>146</v>
      </c>
      <c r="C81" s="13" t="s">
        <v>147</v>
      </c>
      <c r="D81" s="28">
        <v>25</v>
      </c>
      <c r="E81" s="84">
        <v>1</v>
      </c>
      <c r="F81" s="32">
        <v>40</v>
      </c>
      <c r="G81" s="33">
        <f>D81*E81*F81</f>
        <v>1000</v>
      </c>
      <c r="H81" s="13" t="s">
        <v>12</v>
      </c>
    </row>
    <row r="82" ht="24" customHeight="1" spans="1:8">
      <c r="A82" s="91"/>
      <c r="B82" s="92" t="s">
        <v>148</v>
      </c>
      <c r="C82" s="78" t="s">
        <v>149</v>
      </c>
      <c r="D82" s="33">
        <v>233</v>
      </c>
      <c r="E82" s="93">
        <v>1</v>
      </c>
      <c r="F82" s="93">
        <v>1</v>
      </c>
      <c r="G82" s="33">
        <f>D82*E82*F82</f>
        <v>233</v>
      </c>
      <c r="H82" s="94"/>
    </row>
    <row r="83" ht="24" customHeight="1" spans="1:8">
      <c r="A83" s="95"/>
      <c r="B83" s="95"/>
      <c r="C83" s="95"/>
      <c r="D83" s="67" t="s">
        <v>18</v>
      </c>
      <c r="E83" s="68"/>
      <c r="F83" s="68"/>
      <c r="G83" s="67">
        <f>SUM(G81:G82)</f>
        <v>1233</v>
      </c>
      <c r="H83" s="96"/>
    </row>
    <row r="84" ht="24" customHeight="1" spans="1:8">
      <c r="A84" s="97" t="s">
        <v>150</v>
      </c>
      <c r="B84" s="97"/>
      <c r="C84" s="97"/>
      <c r="D84" s="98"/>
      <c r="E84" s="97"/>
      <c r="F84" s="97"/>
      <c r="G84" s="98">
        <f>G83+G80+G73+G66+G58+G42+G28+G25+G9</f>
        <v>662681</v>
      </c>
      <c r="H84" s="99"/>
    </row>
    <row r="85" ht="24" customHeight="1" spans="1:8">
      <c r="A85" s="97" t="s">
        <v>151</v>
      </c>
      <c r="B85" s="97"/>
      <c r="C85" s="97"/>
      <c r="D85" s="98"/>
      <c r="E85" s="97"/>
      <c r="F85" s="97"/>
      <c r="G85" s="98">
        <f>G84*10%</f>
        <v>66268.1</v>
      </c>
      <c r="H85" s="99"/>
    </row>
    <row r="86" ht="24" customHeight="1" spans="1:8">
      <c r="A86" s="97" t="s">
        <v>152</v>
      </c>
      <c r="B86" s="97"/>
      <c r="C86" s="97"/>
      <c r="D86" s="98"/>
      <c r="E86" s="97"/>
      <c r="F86" s="97"/>
      <c r="G86" s="100">
        <f>SUM(G84:G85)</f>
        <v>728949.1</v>
      </c>
      <c r="H86" s="99"/>
    </row>
    <row r="87" ht="24" customHeight="1" spans="1:8">
      <c r="A87" s="97" t="s">
        <v>153</v>
      </c>
      <c r="B87" s="97"/>
      <c r="C87" s="97"/>
      <c r="D87" s="98"/>
      <c r="E87" s="97"/>
      <c r="F87" s="97"/>
      <c r="G87" s="100">
        <f>G86*1.06</f>
        <v>772686.046</v>
      </c>
      <c r="H87" s="99"/>
    </row>
    <row r="88" ht="22" customHeight="1" spans="1:8">
      <c r="A88" s="101" t="s">
        <v>154</v>
      </c>
      <c r="B88" s="101"/>
      <c r="C88" s="101"/>
      <c r="D88" s="101"/>
      <c r="E88" s="101"/>
      <c r="F88" s="101"/>
      <c r="G88" s="101">
        <v>759838.83</v>
      </c>
      <c r="H88" s="102"/>
    </row>
  </sheetData>
  <mergeCells count="39">
    <mergeCell ref="A1:H1"/>
    <mergeCell ref="A2:B2"/>
    <mergeCell ref="A84:F84"/>
    <mergeCell ref="A85:F85"/>
    <mergeCell ref="A86:F86"/>
    <mergeCell ref="A87:F87"/>
    <mergeCell ref="A88:F88"/>
    <mergeCell ref="A3:A8"/>
    <mergeCell ref="A10:A24"/>
    <mergeCell ref="A26:A27"/>
    <mergeCell ref="A29:A41"/>
    <mergeCell ref="A43:A57"/>
    <mergeCell ref="A59:A65"/>
    <mergeCell ref="A67:A72"/>
    <mergeCell ref="A74:A79"/>
    <mergeCell ref="A81:A82"/>
    <mergeCell ref="B3:B4"/>
    <mergeCell ref="B5:B8"/>
    <mergeCell ref="B12:B13"/>
    <mergeCell ref="B15:B16"/>
    <mergeCell ref="B17:B18"/>
    <mergeCell ref="B20:B21"/>
    <mergeCell ref="B23:B24"/>
    <mergeCell ref="B29:B32"/>
    <mergeCell ref="B33:B34"/>
    <mergeCell ref="B35:B36"/>
    <mergeCell ref="B37:B38"/>
    <mergeCell ref="B40:B41"/>
    <mergeCell ref="B45:B47"/>
    <mergeCell ref="B49:B51"/>
    <mergeCell ref="B52:B53"/>
    <mergeCell ref="B54:B55"/>
    <mergeCell ref="B61:B62"/>
    <mergeCell ref="B63:B64"/>
    <mergeCell ref="B78:B79"/>
    <mergeCell ref="H29:H38"/>
    <mergeCell ref="H49:H57"/>
    <mergeCell ref="H61:H65"/>
    <mergeCell ref="H67:H68"/>
  </mergeCells>
  <pageMargins left="0.75" right="0.75" top="1" bottom="1" header="0.5" footer="0.5"/>
  <pageSetup paperSize="9" scale="32" orientation="portrait"/>
  <headerFooter/>
  <ignoredErrors>
    <ignoredError sqref="F35:F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杨天真</cp:lastModifiedBy>
  <dcterms:created xsi:type="dcterms:W3CDTF">2014-11-27T15:00:00Z</dcterms:created>
  <cp:lastPrinted>2024-03-29T15:45:00Z</cp:lastPrinted>
  <dcterms:modified xsi:type="dcterms:W3CDTF">2025-02-20T07:30:22Z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2052-12.1.0.19770</vt:lpwstr>
  </property>
  <property fmtid="{D5CDD505-2E9C-101B-9397-08002B2CF9AE}" pid="5" name="ICV">
    <vt:lpwstr>D6224FB494B24D7C9298000222C70572_13</vt:lpwstr>
  </property>
</Properties>
</file>