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/>
  <mc:AlternateContent xmlns:mc="http://schemas.openxmlformats.org/markup-compatibility/2006">
    <mc:Choice Requires="x15">
      <x15ac:absPath xmlns:x15ac="http://schemas.microsoft.com/office/spreadsheetml/2010/11/ac" url="F:\康辉\数字创新大会\报价\"/>
    </mc:Choice>
  </mc:AlternateContent>
  <xr:revisionPtr revIDLastSave="0" documentId="13_ncr:1_{2FED31A6-9D05-40CB-9040-16A3998AC686}" xr6:coauthVersionLast="45" xr6:coauthVersionMax="45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【第二轮报价需求报价0604】" sheetId="8" state="hidden" r:id="rId1"/>
    <sheet name="中以360报价" sheetId="10" r:id="rId2"/>
  </sheets>
  <calcPr calcId="18102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50" i="10" l="1"/>
  <c r="I167" i="10"/>
  <c r="I175" i="10"/>
  <c r="I174" i="10"/>
  <c r="I18" i="10"/>
  <c r="I19" i="10"/>
  <c r="I166" i="10"/>
  <c r="I162" i="10"/>
  <c r="I47" i="10"/>
  <c r="I93" i="10"/>
  <c r="I92" i="10"/>
  <c r="I91" i="10"/>
  <c r="I90" i="10"/>
  <c r="I85" i="10"/>
  <c r="I86" i="10"/>
  <c r="I87" i="10"/>
  <c r="I88" i="10"/>
  <c r="I89" i="10"/>
  <c r="I94" i="10"/>
  <c r="I95" i="10"/>
  <c r="I49" i="10"/>
  <c r="I48" i="10"/>
  <c r="I141" i="10"/>
  <c r="I132" i="10"/>
  <c r="I134" i="10"/>
  <c r="I133" i="10"/>
  <c r="I131" i="10"/>
  <c r="I153" i="10"/>
  <c r="I152" i="10"/>
  <c r="I151" i="10"/>
  <c r="I149" i="10"/>
  <c r="I144" i="10"/>
  <c r="I148" i="10"/>
  <c r="I147" i="10"/>
  <c r="I146" i="10"/>
  <c r="I145" i="10"/>
  <c r="I128" i="10"/>
  <c r="I127" i="10"/>
  <c r="I126" i="10"/>
  <c r="I12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35" i="10"/>
  <c r="I136" i="10"/>
  <c r="I137" i="10"/>
  <c r="I138" i="10"/>
  <c r="I139" i="10"/>
  <c r="I140" i="10"/>
  <c r="I142" i="10"/>
  <c r="I143" i="10"/>
  <c r="I168" i="10"/>
  <c r="I169" i="10"/>
  <c r="I170" i="10"/>
  <c r="I171" i="10"/>
  <c r="I172" i="10"/>
  <c r="I173" i="10"/>
  <c r="I176" i="10"/>
  <c r="I177" i="10"/>
  <c r="I55" i="10"/>
  <c r="I54" i="10"/>
  <c r="I53" i="10"/>
  <c r="I52" i="10"/>
  <c r="I51" i="10"/>
  <c r="I50" i="10"/>
  <c r="I46" i="10"/>
  <c r="I45" i="10"/>
  <c r="I44" i="10"/>
  <c r="I43" i="10"/>
  <c r="I57" i="10"/>
  <c r="I41" i="10"/>
  <c r="I30" i="10"/>
  <c r="I36" i="10"/>
  <c r="I130" i="10"/>
  <c r="I154" i="10"/>
  <c r="I28" i="10"/>
  <c r="I29" i="10"/>
  <c r="I27" i="10"/>
  <c r="I26" i="10"/>
  <c r="I40" i="10"/>
  <c r="I39" i="10"/>
  <c r="I38" i="10"/>
  <c r="I37" i="10"/>
  <c r="I35" i="10"/>
  <c r="I34" i="10"/>
  <c r="I33" i="10"/>
  <c r="I25" i="10"/>
  <c r="I24" i="10"/>
  <c r="I23" i="10"/>
  <c r="I32" i="10"/>
  <c r="I42" i="10"/>
  <c r="I58" i="10"/>
  <c r="I67" i="10"/>
  <c r="I66" i="10"/>
  <c r="I65" i="10"/>
  <c r="I64" i="10"/>
  <c r="I63" i="10"/>
  <c r="I62" i="10"/>
  <c r="I61" i="10"/>
  <c r="I60" i="10"/>
  <c r="I82" i="10"/>
  <c r="I81" i="10"/>
  <c r="I80" i="10"/>
  <c r="I78" i="10"/>
  <c r="I77" i="10"/>
  <c r="I76" i="10"/>
  <c r="I75" i="10"/>
  <c r="I74" i="10"/>
  <c r="I73" i="10"/>
  <c r="I72" i="10"/>
  <c r="I71" i="10"/>
  <c r="I70" i="10"/>
  <c r="I69" i="10"/>
  <c r="I155" i="10"/>
  <c r="I156" i="10"/>
  <c r="I157" i="10"/>
  <c r="I158" i="10"/>
  <c r="I159" i="10"/>
  <c r="I160" i="10"/>
  <c r="I181" i="10"/>
  <c r="I163" i="10"/>
  <c r="I164" i="10"/>
  <c r="I165" i="10"/>
  <c r="I178" i="10"/>
  <c r="I179" i="10"/>
  <c r="I180" i="10"/>
  <c r="I17" i="10"/>
  <c r="I20" i="10"/>
  <c r="I21" i="10"/>
  <c r="I6" i="10"/>
  <c r="I7" i="10"/>
  <c r="I8" i="10"/>
  <c r="I9" i="10"/>
  <c r="I10" i="10"/>
  <c r="I12" i="10"/>
  <c r="I13" i="10"/>
  <c r="I14" i="10"/>
  <c r="I6" i="8"/>
  <c r="I7" i="8"/>
  <c r="I8" i="8"/>
  <c r="I11" i="8"/>
  <c r="I9" i="8"/>
  <c r="I10" i="8"/>
  <c r="I12" i="8"/>
  <c r="I13" i="8"/>
  <c r="I14" i="8"/>
  <c r="I16" i="8"/>
  <c r="D17" i="8"/>
  <c r="I17" i="8"/>
  <c r="D19" i="8"/>
  <c r="I19" i="8"/>
  <c r="I20" i="8"/>
  <c r="I21" i="8"/>
  <c r="I22" i="8"/>
  <c r="I23" i="8"/>
  <c r="I24" i="8"/>
  <c r="I25" i="8"/>
  <c r="I26" i="8"/>
  <c r="I27" i="8"/>
  <c r="I28" i="8"/>
  <c r="I31" i="8"/>
  <c r="I33" i="8"/>
  <c r="I32" i="8"/>
  <c r="I34" i="8"/>
  <c r="I35" i="8"/>
  <c r="I36" i="8"/>
  <c r="I37" i="8"/>
  <c r="I38" i="8"/>
  <c r="I39" i="8"/>
  <c r="I40" i="8"/>
  <c r="I41" i="8"/>
  <c r="I42" i="8"/>
  <c r="I43" i="8"/>
  <c r="I47" i="8"/>
  <c r="I44" i="8"/>
  <c r="I45" i="8"/>
  <c r="I46" i="8"/>
  <c r="I30" i="8"/>
  <c r="I182" i="10"/>
  <c r="I83" i="10"/>
  <c r="I161" i="10"/>
  <c r="I129" i="10"/>
  <c r="I15" i="10"/>
  <c r="I11" i="10"/>
  <c r="I29" i="8"/>
  <c r="I48" i="8"/>
  <c r="I183" i="10"/>
  <c r="I184" i="10"/>
  <c r="I185" i="10"/>
  <c r="I49" i="8"/>
  <c r="I186" i="10"/>
  <c r="I50" i="8"/>
  <c r="I51" i="8"/>
</calcChain>
</file>

<file path=xl/sharedStrings.xml><?xml version="1.0" encoding="utf-8"?>
<sst xmlns="http://schemas.openxmlformats.org/spreadsheetml/2006/main" count="851" uniqueCount="420">
  <si>
    <t>JW万豪</t>
  </si>
  <si>
    <t>场地</t>
  </si>
  <si>
    <t>签到背景板</t>
  </si>
  <si>
    <t>其他</t>
  </si>
  <si>
    <t>制作物</t>
  </si>
  <si>
    <t>Request For Quotation 询价单</t>
  </si>
  <si>
    <t>供应商名称</t>
  </si>
  <si>
    <t>康辉集团北京国际会议展览有限公司</t>
  </si>
  <si>
    <t>报价日期</t>
  </si>
  <si>
    <t>联系人</t>
  </si>
  <si>
    <t>高亚琳</t>
  </si>
  <si>
    <t>电子邮件</t>
  </si>
  <si>
    <t>gaoyalin@cct.cn</t>
  </si>
  <si>
    <t>电话</t>
  </si>
  <si>
    <t>报价有效期</t>
  </si>
  <si>
    <t>2个月</t>
  </si>
  <si>
    <t>报价项目</t>
  </si>
  <si>
    <t>报价规格
（材质、尺寸、用处等说明）</t>
  </si>
  <si>
    <t>数量</t>
  </si>
  <si>
    <t>价格</t>
  </si>
  <si>
    <t>NO.</t>
  </si>
  <si>
    <t>单位</t>
  </si>
  <si>
    <t>单价</t>
  </si>
  <si>
    <t>小计</t>
  </si>
  <si>
    <t>酒店住宿</t>
  </si>
  <si>
    <t>大床房</t>
  </si>
  <si>
    <t>间</t>
  </si>
  <si>
    <t>天</t>
  </si>
  <si>
    <t>酒店费用合计</t>
  </si>
  <si>
    <t>4日晚主会场搭建及彩排</t>
  </si>
  <si>
    <t>主会场A+C 1172㎡</t>
  </si>
  <si>
    <t>次</t>
  </si>
  <si>
    <t>2</t>
  </si>
  <si>
    <t>5日营销盛典及晚宴</t>
  </si>
  <si>
    <t>主会场1758㎡</t>
  </si>
  <si>
    <t>6日上午大会</t>
  </si>
  <si>
    <t>主会场586㎡，上午半天</t>
  </si>
  <si>
    <t>餐饮</t>
  </si>
  <si>
    <t>5日茶歇</t>
  </si>
  <si>
    <t>份</t>
  </si>
  <si>
    <t>24</t>
  </si>
  <si>
    <t>6日茶歇</t>
  </si>
  <si>
    <t>25</t>
  </si>
  <si>
    <t>用餐合计</t>
  </si>
  <si>
    <t>会议费用</t>
  </si>
  <si>
    <t>搭建费用</t>
  </si>
  <si>
    <t>单面木质写真签到背景板</t>
  </si>
  <si>
    <t>平米</t>
  </si>
  <si>
    <t>4</t>
  </si>
  <si>
    <t>基础舞台</t>
  </si>
  <si>
    <t>钢木结构造型舞台面铺拉绒地毯；尺寸：25米*5米*0.5米</t>
  </si>
  <si>
    <t>3</t>
  </si>
  <si>
    <t>AV费用</t>
  </si>
  <si>
    <t>P3LED Display LED大屏幕</t>
  </si>
  <si>
    <t>24*4</t>
  </si>
  <si>
    <t>5</t>
  </si>
  <si>
    <t>BARCO  EVENT  MASTER E2  Video  Processor  视频处理器(HD/SDI)</t>
  </si>
  <si>
    <t>E2</t>
  </si>
  <si>
    <t>个</t>
  </si>
  <si>
    <t>6</t>
  </si>
  <si>
    <t>BARCO  EC-200  EVENT  Controller  大型控制台</t>
  </si>
  <si>
    <t>7</t>
  </si>
  <si>
    <r>
      <rPr>
        <sz val="9"/>
        <color theme="1"/>
        <rFont val="微软雅黑 Light"/>
        <family val="3"/>
        <charset val="134"/>
      </rPr>
      <t xml:space="preserve">mac </t>
    </r>
    <r>
      <rPr>
        <sz val="9"/>
        <color theme="1"/>
        <rFont val="宋体"/>
        <family val="3"/>
        <charset val="134"/>
      </rPr>
      <t>笔记本电脑</t>
    </r>
  </si>
  <si>
    <t>(APPLE , MACBOOK)</t>
  </si>
  <si>
    <t>台</t>
  </si>
  <si>
    <t>13</t>
  </si>
  <si>
    <r>
      <rPr>
        <sz val="9"/>
        <color theme="1"/>
        <rFont val="微软雅黑 Light"/>
        <family val="3"/>
        <charset val="134"/>
      </rPr>
      <t xml:space="preserve">d&amp;b Audiotechnik V8 Loudspeaker </t>
    </r>
    <r>
      <rPr>
        <sz val="9"/>
        <color theme="1"/>
        <rFont val="宋体"/>
        <family val="3"/>
        <charset val="134"/>
      </rPr>
      <t>全频音箱</t>
    </r>
  </si>
  <si>
    <t>（线阵列系列）</t>
  </si>
  <si>
    <t>组</t>
  </si>
  <si>
    <t>8</t>
  </si>
  <si>
    <r>
      <rPr>
        <sz val="9"/>
        <color theme="1"/>
        <rFont val="微软雅黑 Light"/>
        <family val="3"/>
        <charset val="134"/>
      </rPr>
      <t xml:space="preserve">d&amp;b Audiotechnik V-Sub Subwoofer </t>
    </r>
    <r>
      <rPr>
        <sz val="9"/>
        <color theme="1"/>
        <rFont val="宋体"/>
        <family val="3"/>
        <charset val="134"/>
      </rPr>
      <t>低频音箱</t>
    </r>
  </si>
  <si>
    <r>
      <rPr>
        <sz val="9"/>
        <color theme="1"/>
        <rFont val="微软雅黑 Light"/>
        <family val="3"/>
        <charset val="134"/>
      </rPr>
      <t xml:space="preserve">YAMAHA  QL-5  Digital  Mixer(32ch)   </t>
    </r>
    <r>
      <rPr>
        <sz val="9"/>
        <color theme="1"/>
        <rFont val="宋体"/>
        <family val="3"/>
        <charset val="134"/>
      </rPr>
      <t>数字调音台</t>
    </r>
    <r>
      <rPr>
        <sz val="9"/>
        <color theme="1"/>
        <rFont val="Arial"/>
        <family val="2"/>
      </rPr>
      <t xml:space="preserve">  </t>
    </r>
  </si>
  <si>
    <t>9</t>
  </si>
  <si>
    <t>GTD-L1254P LED PAR灯</t>
  </si>
  <si>
    <t>10</t>
  </si>
  <si>
    <r>
      <rPr>
        <sz val="9"/>
        <color theme="1"/>
        <rFont val="微软雅黑 Light"/>
        <family val="3"/>
        <charset val="134"/>
      </rPr>
      <t xml:space="preserve">Truss  </t>
    </r>
    <r>
      <rPr>
        <sz val="9"/>
        <color theme="1"/>
        <rFont val="宋体"/>
        <family val="3"/>
        <charset val="134"/>
      </rPr>
      <t>灯光架</t>
    </r>
    <r>
      <rPr>
        <sz val="9"/>
        <color theme="1"/>
        <rFont val="Arial"/>
        <family val="2"/>
      </rPr>
      <t xml:space="preserve"> </t>
    </r>
  </si>
  <si>
    <t xml:space="preserve">(300mmx400mm,) </t>
  </si>
  <si>
    <t>12</t>
  </si>
  <si>
    <t xml:space="preserve">AURORA  HMI-2500  Follow Spot  追光灯  </t>
  </si>
  <si>
    <t>11</t>
  </si>
  <si>
    <t>会议费用合计</t>
  </si>
  <si>
    <t>制作及采购</t>
  </si>
  <si>
    <t>批</t>
  </si>
  <si>
    <t>19</t>
  </si>
  <si>
    <t>采购</t>
  </si>
  <si>
    <t>合作伙伴大会伴手礼</t>
  </si>
  <si>
    <t>人</t>
  </si>
  <si>
    <t>20</t>
  </si>
  <si>
    <t>营销盛典伴手礼</t>
  </si>
  <si>
    <t>物料合计</t>
  </si>
  <si>
    <t>开场视频</t>
  </si>
  <si>
    <t>营销盛典开场视频</t>
  </si>
  <si>
    <t>期</t>
  </si>
  <si>
    <t>21</t>
  </si>
  <si>
    <t>合作伙伴晚宴开场视频</t>
  </si>
  <si>
    <t>合作伙伴大会开场视频</t>
  </si>
  <si>
    <t>表演</t>
  </si>
  <si>
    <t>合作伙伴晚宴伴宴表演 3套</t>
  </si>
  <si>
    <t>22</t>
  </si>
  <si>
    <t>营销盛典礼仪</t>
  </si>
  <si>
    <t>14</t>
  </si>
  <si>
    <t>营销盛典兼职</t>
  </si>
  <si>
    <t>前期准备及现场活动</t>
  </si>
  <si>
    <t>15</t>
  </si>
  <si>
    <t>资深摄影师</t>
  </si>
  <si>
    <t>16</t>
  </si>
  <si>
    <t>资深摄像师</t>
  </si>
  <si>
    <t>摇臂</t>
  </si>
  <si>
    <t>18</t>
  </si>
  <si>
    <t>营销盛典主持人</t>
  </si>
  <si>
    <t>17</t>
  </si>
  <si>
    <t>欢迎晚宴主持人</t>
  </si>
  <si>
    <t>单独1人</t>
  </si>
  <si>
    <t>与合作伙伴大会同一人</t>
  </si>
  <si>
    <t>合作伙伴大会主持人</t>
  </si>
  <si>
    <t>其他合计</t>
  </si>
  <si>
    <t>净价合计</t>
  </si>
  <si>
    <t>服务费10%收取</t>
  </si>
  <si>
    <t>   发票税点（6%收取）</t>
  </si>
  <si>
    <t>最终结算金额</t>
  </si>
  <si>
    <t>备注</t>
  </si>
  <si>
    <t>一旦正式回复本询价单，即表示双方可接受以下要求：</t>
  </si>
  <si>
    <t>1. 此表数量1是人数，或者东西的数量，没有数量2的可以不填</t>
  </si>
  <si>
    <t>2. 请按照我们询价的服务内容填写本询价单</t>
  </si>
  <si>
    <t>3. 如果有增加的项目，请在对应的服务内容后边增加行数</t>
  </si>
  <si>
    <t>4. 请务必给出明细报价</t>
  </si>
  <si>
    <t>5. 报价的数量可能因需求的变化发生变化</t>
  </si>
  <si>
    <t>6. 加推保留议价权利</t>
  </si>
  <si>
    <t>车辆</t>
  </si>
  <si>
    <t>车</t>
  </si>
  <si>
    <t>备车</t>
  </si>
  <si>
    <t>GL8</t>
  </si>
  <si>
    <t>车辆费用合计</t>
  </si>
  <si>
    <t>项</t>
  </si>
  <si>
    <t>延米</t>
  </si>
  <si>
    <t>执行人员</t>
  </si>
  <si>
    <t>3D设计费用</t>
  </si>
  <si>
    <t>2D设计费用</t>
  </si>
  <si>
    <t>项目总监</t>
  </si>
  <si>
    <t>项目助理</t>
  </si>
  <si>
    <t>执行人员合计</t>
  </si>
  <si>
    <t>专业会议服务人员</t>
  </si>
  <si>
    <t>次</t>
    <phoneticPr fontId="14" type="noConversion"/>
  </si>
  <si>
    <t>天</t>
    <rPh sb="0" eb="1">
      <t>tian</t>
    </rPh>
    <phoneticPr fontId="14" type="noConversion"/>
  </si>
  <si>
    <t>次</t>
    <rPh sb="0" eb="1">
      <t>ci</t>
    </rPh>
    <phoneticPr fontId="14" type="noConversion"/>
  </si>
  <si>
    <t>次</t>
    <rPh sb="0" eb="1">
      <t>c</t>
    </rPh>
    <phoneticPr fontId="14" type="noConversion"/>
  </si>
  <si>
    <t>免费</t>
    <rPh sb="0" eb="1">
      <t>mian'f</t>
    </rPh>
    <phoneticPr fontId="14" type="noConversion"/>
  </si>
  <si>
    <t>人</t>
    <rPh sb="0" eb="1">
      <t>ren</t>
    </rPh>
    <phoneticPr fontId="14" type="noConversion"/>
  </si>
  <si>
    <t>报价有效期</t>
    <phoneticPr fontId="14" type="noConversion"/>
  </si>
  <si>
    <t>Quotation 报价单</t>
    <rPh sb="10" eb="11">
      <t>bao</t>
    </rPh>
    <phoneticPr fontId="14" type="noConversion"/>
  </si>
  <si>
    <t>舞台</t>
  </si>
  <si>
    <t>舞台面材</t>
  </si>
  <si>
    <t>LED大屏底座</t>
  </si>
  <si>
    <t>踏步</t>
  </si>
  <si>
    <t>筒灯</t>
  </si>
  <si>
    <t>空调</t>
  </si>
  <si>
    <t>钢木结构</t>
  </si>
  <si>
    <t>LED筒灯，1.2米间距</t>
  </si>
  <si>
    <t>5P空调</t>
  </si>
  <si>
    <t>电线，筒灯，胶布等</t>
  </si>
  <si>
    <t>电料</t>
    <rPh sb="0" eb="1">
      <t>dian'liao</t>
    </rPh>
    <phoneticPr fontId="14" type="noConversion"/>
  </si>
  <si>
    <t>1米线</t>
    <rPh sb="1" eb="2">
      <t>mi'lan</t>
    </rPh>
    <rPh sb="2" eb="3">
      <t>xian</t>
    </rPh>
    <phoneticPr fontId="14" type="noConversion"/>
  </si>
  <si>
    <t>根</t>
    <rPh sb="0" eb="1">
      <t>gen</t>
    </rPh>
    <phoneticPr fontId="14" type="noConversion"/>
  </si>
  <si>
    <t>租赁</t>
    <rPh sb="0" eb="1">
      <t>zu'lin</t>
    </rPh>
    <phoneticPr fontId="14" type="noConversion"/>
  </si>
  <si>
    <t>运输费用</t>
  </si>
  <si>
    <t>工</t>
  </si>
  <si>
    <t>运输费用预估</t>
    <rPh sb="4" eb="5">
      <t>yu'gu</t>
    </rPh>
    <phoneticPr fontId="14" type="noConversion"/>
  </si>
  <si>
    <t>进撤场人工费用预估</t>
    <rPh sb="0" eb="1">
      <t>jin'che'chang</t>
    </rPh>
    <rPh sb="7" eb="8">
      <t>yu'gu</t>
    </rPh>
    <phoneticPr fontId="14" type="noConversion"/>
  </si>
  <si>
    <t>现场维护人工费用预估</t>
    <rPh sb="0" eb="1">
      <t>xian'c</t>
    </rPh>
    <rPh sb="2" eb="3">
      <t>wei'hu</t>
    </rPh>
    <rPh sb="8" eb="9">
      <t>yu'gu</t>
    </rPh>
    <phoneticPr fontId="14" type="noConversion"/>
  </si>
  <si>
    <t>大巴车</t>
    <phoneticPr fontId="14" type="noConversion"/>
  </si>
  <si>
    <t>项</t>
    <rPh sb="0" eb="1">
      <t>xiang</t>
    </rPh>
    <phoneticPr fontId="14" type="noConversion"/>
  </si>
  <si>
    <t>礼仪</t>
    <phoneticPr fontId="14" type="noConversion"/>
  </si>
  <si>
    <t>兼职</t>
    <phoneticPr fontId="14" type="noConversion"/>
  </si>
  <si>
    <t>篷房</t>
  </si>
  <si>
    <t>吊幔</t>
  </si>
  <si>
    <t>顶部白布吊幔</t>
  </si>
  <si>
    <t>视频</t>
    <phoneticPr fontId="14" type="noConversion"/>
  </si>
  <si>
    <t>摄影师</t>
    <rPh sb="0" eb="1">
      <t>she'ying'shi</t>
    </rPh>
    <phoneticPr fontId="14" type="noConversion"/>
  </si>
  <si>
    <t>导播</t>
    <rPh sb="0" eb="1">
      <t>dao'bo</t>
    </rPh>
    <phoneticPr fontId="14" type="noConversion"/>
  </si>
  <si>
    <t>摄影摄像</t>
    <rPh sb="0" eb="1">
      <t>she'ying'she'xiang</t>
    </rPh>
    <phoneticPr fontId="14" type="noConversion"/>
  </si>
  <si>
    <t>图片直播</t>
    <rPh sb="0" eb="1">
      <t>tu'p'zhi'bo</t>
    </rPh>
    <phoneticPr fontId="14" type="noConversion"/>
  </si>
  <si>
    <t>导播设备</t>
    <rPh sb="0" eb="1">
      <t>dao'bo</t>
    </rPh>
    <rPh sb="2" eb="3">
      <t>she'b</t>
    </rPh>
    <phoneticPr fontId="14" type="noConversion"/>
  </si>
  <si>
    <t>车</t>
    <rPh sb="0" eb="1">
      <t>che</t>
    </rPh>
    <phoneticPr fontId="14" type="noConversion"/>
  </si>
  <si>
    <t>常规篷房 20mL*15mW*4mH</t>
    <phoneticPr fontId="14" type="noConversion"/>
  </si>
  <si>
    <t>个</t>
    <rPh sb="0" eb="1">
      <t>ge</t>
    </rPh>
    <phoneticPr fontId="14" type="noConversion"/>
  </si>
  <si>
    <t>椅子租赁</t>
    <rPh sb="0" eb="1">
      <t>yi'zi</t>
    </rPh>
    <rPh sb="2" eb="3">
      <t>zu'lin</t>
    </rPh>
    <phoneticPr fontId="14" type="noConversion"/>
  </si>
  <si>
    <t>侧面吊幔</t>
    <rPh sb="0" eb="1">
      <t>ce'mian</t>
    </rPh>
    <phoneticPr fontId="14" type="noConversion"/>
  </si>
  <si>
    <t>执行导演</t>
    <rPh sb="0" eb="1">
      <t>zhi'xing</t>
    </rPh>
    <rPh sb="2" eb="3">
      <t>dao'yan</t>
    </rPh>
    <phoneticPr fontId="14" type="noConversion"/>
  </si>
  <si>
    <t>接送机</t>
    <rPh sb="0" eb="1">
      <t>jie'ji</t>
    </rPh>
    <rPh sb="1" eb="2">
      <t>song</t>
    </rPh>
    <phoneticPr fontId="14" type="noConversion"/>
  </si>
  <si>
    <t>玻璃门</t>
    <rPh sb="0" eb="1">
      <t>bo'li'men</t>
    </rPh>
    <phoneticPr fontId="14" type="noConversion"/>
  </si>
  <si>
    <t>员工差旅费用</t>
    <rPh sb="0" eb="1">
      <t>yuan gogn</t>
    </rPh>
    <rPh sb="2" eb="3">
      <t>chai lü</t>
    </rPh>
    <rPh sb="4" eb="5">
      <t>fei yong</t>
    </rPh>
    <phoneticPr fontId="14" type="noConversion"/>
  </si>
  <si>
    <t>搭建费用-晚宴</t>
    <rPh sb="5" eb="6">
      <t>wan yan</t>
    </rPh>
    <phoneticPr fontId="14" type="noConversion"/>
  </si>
  <si>
    <t>晚宴背板</t>
    <rPh sb="0" eb="1">
      <t>wan yan</t>
    </rPh>
    <rPh sb="2" eb="3">
      <t>bei ban</t>
    </rPh>
    <phoneticPr fontId="14" type="noConversion"/>
  </si>
  <si>
    <t>预留费用</t>
    <rPh sb="0" eb="1">
      <t>yu liu</t>
    </rPh>
    <rPh sb="2" eb="3">
      <t>fei yong</t>
    </rPh>
    <phoneticPr fontId="14" type="noConversion"/>
  </si>
  <si>
    <t>活动嘉宾邀请</t>
    <rPh sb="0" eb="1">
      <t>huo dong</t>
    </rPh>
    <rPh sb="2" eb="3">
      <t>jia bin</t>
    </rPh>
    <rPh sb="4" eb="5">
      <t>yao qing</t>
    </rPh>
    <phoneticPr fontId="14" type="noConversion"/>
  </si>
  <si>
    <t>期</t>
    <rPh sb="0" eb="1">
      <t>qi</t>
    </rPh>
    <phoneticPr fontId="14" type="noConversion"/>
  </si>
  <si>
    <t>含交通及餐饮补助</t>
    <rPh sb="0" eb="1">
      <t>han</t>
    </rPh>
    <rPh sb="1" eb="2">
      <t>jiao'to</t>
    </rPh>
    <rPh sb="3" eb="4">
      <t>ji</t>
    </rPh>
    <rPh sb="4" eb="5">
      <t>can yin</t>
    </rPh>
    <rPh sb="6" eb="7">
      <t>bu zhu</t>
    </rPh>
    <phoneticPr fontId="14" type="noConversion"/>
  </si>
  <si>
    <t>   发票税点（1%收取）</t>
    <phoneticPr fontId="14" type="noConversion"/>
  </si>
  <si>
    <t>搭建费用</t>
    <rPh sb="0" eb="1">
      <t>da'jian</t>
    </rPh>
    <phoneticPr fontId="14" type="noConversion"/>
  </si>
  <si>
    <t>AV费用</t>
    <phoneticPr fontId="14" type="noConversion"/>
  </si>
  <si>
    <t>AV费用合计</t>
    <rPh sb="2" eb="3">
      <t>fei'y</t>
    </rPh>
    <phoneticPr fontId="14" type="noConversion"/>
  </si>
  <si>
    <t>搭建费用合计</t>
    <rPh sb="0" eb="1">
      <t>da'jian'fei'y</t>
    </rPh>
    <phoneticPr fontId="14" type="noConversion"/>
  </si>
  <si>
    <t>GL8</t>
    <phoneticPr fontId="14" type="noConversion"/>
  </si>
  <si>
    <t>桌椅租赁</t>
    <rPh sb="2" eb="3">
      <t>zu'lin</t>
    </rPh>
    <phoneticPr fontId="14" type="noConversion"/>
  </si>
  <si>
    <t>沙发租赁</t>
    <rPh sb="0" eb="1">
      <t>sha'fa</t>
    </rPh>
    <rPh sb="2" eb="3">
      <t>zu'lin</t>
    </rPh>
    <phoneticPr fontId="14" type="noConversion"/>
  </si>
  <si>
    <t>茶几租赁</t>
    <rPh sb="0" eb="1">
      <t>cha'ji</t>
    </rPh>
    <rPh sb="2" eb="3">
      <t>zu'lin</t>
    </rPh>
    <phoneticPr fontId="14" type="noConversion"/>
  </si>
  <si>
    <t>住宿交通餐饮差旅预留</t>
    <rPh sb="0" eb="1">
      <t>zhu su</t>
    </rPh>
    <rPh sb="2" eb="3">
      <t>jiao tong</t>
    </rPh>
    <rPh sb="4" eb="5">
      <t>can yin</t>
    </rPh>
    <rPh sb="6" eb="7">
      <t>chai lü</t>
    </rPh>
    <rPh sb="8" eb="9">
      <t>yu'liu</t>
    </rPh>
    <phoneticPr fontId="14" type="noConversion"/>
  </si>
  <si>
    <t>搭建2晚1天，拆1晚，值班9工时/天*8天</t>
    <rPh sb="11" eb="12">
      <t>zhi'ban</t>
    </rPh>
    <rPh sb="14" eb="15">
      <t>gong'shi</t>
    </rPh>
    <rPh sb="17" eb="18">
      <t>tian</t>
    </rPh>
    <rPh sb="20" eb="21">
      <t>tia</t>
    </rPh>
    <phoneticPr fontId="14" type="noConversion"/>
  </si>
  <si>
    <t>签到</t>
    <phoneticPr fontId="14" type="noConversion"/>
  </si>
  <si>
    <t>兼职</t>
  </si>
  <si>
    <t>签到系统使用</t>
    <rPh sb="0" eb="1">
      <t>qian'dao</t>
    </rPh>
    <phoneticPr fontId="14" type="noConversion"/>
  </si>
  <si>
    <t>搭建费用-一周年成果展</t>
    <rPh sb="5" eb="6">
      <t>hui'yi</t>
    </rPh>
    <phoneticPr fontId="14" type="noConversion"/>
  </si>
  <si>
    <t>搭建费用-360展</t>
    <rPh sb="5" eb="6">
      <t>hui'yi</t>
    </rPh>
    <phoneticPr fontId="14" type="noConversion"/>
  </si>
  <si>
    <t>会议指示系统</t>
    <rPh sb="0" eb="1">
      <t>hiu'yi</t>
    </rPh>
    <rPh sb="2" eb="3">
      <t>zhi'shi</t>
    </rPh>
    <rPh sb="4" eb="5">
      <t>xi'tongyu'gu</t>
    </rPh>
    <phoneticPr fontId="14" type="noConversion"/>
  </si>
  <si>
    <t>周期</t>
    <phoneticPr fontId="14" type="noConversion"/>
  </si>
  <si>
    <t>刀旗</t>
    <phoneticPr fontId="14" type="noConversion"/>
  </si>
  <si>
    <t>搭建费用-氛围</t>
    <rPh sb="5" eb="6">
      <t>hui'yi</t>
    </rPh>
    <phoneticPr fontId="14" type="noConversion"/>
  </si>
  <si>
    <t>天桥</t>
    <phoneticPr fontId="14" type="noConversion"/>
  </si>
  <si>
    <t>钢木结构外绷精喷宝丽布 9m*2.9mh</t>
    <phoneticPr fontId="14" type="noConversion"/>
  </si>
  <si>
    <t>入口场地布局图</t>
    <rPh sb="0" eb="1">
      <t>ru'kou</t>
    </rPh>
    <rPh sb="2" eb="3">
      <t>bei</t>
    </rPh>
    <phoneticPr fontId="14" type="noConversion"/>
  </si>
  <si>
    <t>入口签到处</t>
    <rPh sb="0" eb="1">
      <t>ru'kou</t>
    </rPh>
    <rPh sb="2" eb="3">
      <t>chu</t>
    </rPh>
    <rPh sb="3" eb="4">
      <t>yi'xingzao'xing</t>
    </rPh>
    <phoneticPr fontId="14" type="noConversion"/>
  </si>
  <si>
    <t>项</t>
    <phoneticPr fontId="14" type="noConversion"/>
  </si>
  <si>
    <t>B1宴会厅</t>
    <rPh sb="0" eb="1">
      <t>zi zhu</t>
    </rPh>
    <rPh sb="2" eb="3">
      <t>c na</t>
    </rPh>
    <rPh sb="4" eb="5">
      <t>yuan zhbai taiping</t>
    </rPh>
    <phoneticPr fontId="14" type="noConversion"/>
  </si>
  <si>
    <t>木质裱写真0.8m*2m</t>
    <phoneticPr fontId="14" type="noConversion"/>
  </si>
  <si>
    <t>木质 5m高</t>
    <phoneticPr fontId="14" type="noConversion"/>
  </si>
  <si>
    <t>地面</t>
    <phoneticPr fontId="14" type="noConversion"/>
  </si>
  <si>
    <t>舞美专用舞台板  15.86mL*3.88mW*0.4mH</t>
    <phoneticPr fontId="14" type="noConversion"/>
  </si>
  <si>
    <t>接待台</t>
    <phoneticPr fontId="14" type="noConversion"/>
  </si>
  <si>
    <t>木质结构乳胶漆饰面柜门带锁 3.6mL*0.8mH*0.6mW</t>
    <phoneticPr fontId="14" type="noConversion"/>
  </si>
  <si>
    <t>木质包地毯  16mL*0.3mW*0.2mH</t>
    <phoneticPr fontId="14" type="noConversion"/>
  </si>
  <si>
    <t>照明灯</t>
    <phoneticPr fontId="14" type="noConversion"/>
  </si>
  <si>
    <t>PVC雕刻，面贴写真画面</t>
    <phoneticPr fontId="14" type="noConversion"/>
  </si>
  <si>
    <t>底部标语（立体字单独放一侧）</t>
    <phoneticPr fontId="14" type="noConversion"/>
  </si>
  <si>
    <t>木质板墙底板，乳胶漆饰面+文字乳胶漆饰面</t>
    <phoneticPr fontId="14" type="noConversion"/>
  </si>
  <si>
    <t>过道</t>
    <phoneticPr fontId="14" type="noConversion"/>
  </si>
  <si>
    <t>两侧+顶部封，一侧留一个门帘</t>
    <phoneticPr fontId="14" type="noConversion"/>
  </si>
  <si>
    <t>钢木结构底板，户外乳胶漆饰面  20mL*4mH*0.2mD</t>
    <phoneticPr fontId="14" type="noConversion"/>
  </si>
  <si>
    <t>异形钢木结构LOGO，户外乳胶漆饰面 11mL*3.2mH*0.5mD</t>
    <phoneticPr fontId="14" type="noConversion"/>
  </si>
  <si>
    <t>搭建费用-广场大棚</t>
    <rPh sb="5" eb="6">
      <t>hui'yi</t>
    </rPh>
    <phoneticPr fontId="14" type="noConversion"/>
  </si>
  <si>
    <t>搭建费用-会议中心</t>
    <rPh sb="5" eb="6">
      <t>hui'yi</t>
    </rPh>
    <phoneticPr fontId="14" type="noConversion"/>
  </si>
  <si>
    <t>搭建费用-人工运输</t>
    <rPh sb="5" eb="6">
      <t>hui'yi</t>
    </rPh>
    <phoneticPr fontId="14" type="noConversion"/>
  </si>
  <si>
    <t>分会场会议日程</t>
    <phoneticPr fontId="14" type="noConversion"/>
  </si>
  <si>
    <t>18号楼旁主KV</t>
    <phoneticPr fontId="14" type="noConversion"/>
  </si>
  <si>
    <t>桁架结构，高精度黑底喷绘画面 5mL*3mH</t>
    <phoneticPr fontId="14" type="noConversion"/>
  </si>
  <si>
    <t>桁架结构，高精度黑底喷绘画面 4mL*2.5mH</t>
    <phoneticPr fontId="14" type="noConversion"/>
  </si>
  <si>
    <t>左面第一组板墙</t>
    <phoneticPr fontId="14" type="noConversion"/>
  </si>
  <si>
    <t>左面第二组板墙</t>
    <phoneticPr fontId="14" type="noConversion"/>
  </si>
  <si>
    <t>正面板墙两侧造型</t>
    <phoneticPr fontId="14" type="noConversion"/>
  </si>
  <si>
    <t>右面第一组板墙</t>
    <phoneticPr fontId="14" type="noConversion"/>
  </si>
  <si>
    <t>右面第二组板墙</t>
    <phoneticPr fontId="14" type="noConversion"/>
  </si>
  <si>
    <t>正面板墙</t>
    <phoneticPr fontId="14" type="noConversion"/>
  </si>
  <si>
    <t>全场电料</t>
    <phoneticPr fontId="14" type="noConversion"/>
  </si>
  <si>
    <t>填补路坑</t>
    <phoneticPr fontId="14" type="noConversion"/>
  </si>
  <si>
    <t>双面木结构底部免漆板表面黑底加后背胶画面 3.2m*2.8mh</t>
    <phoneticPr fontId="14" type="noConversion"/>
  </si>
  <si>
    <t>双面木结构底部免漆板表面黑底加后背胶画面 2.8m*2.8mh</t>
    <phoneticPr fontId="14" type="noConversion"/>
  </si>
  <si>
    <t>木结构底部免漆板表面黑底加后背胶画面 7m*2.8mh</t>
    <phoneticPr fontId="14" type="noConversion"/>
  </si>
  <si>
    <t>木结构烤漆 右侧需开暗门  2.295m*2.8mh*2组</t>
    <phoneticPr fontId="14" type="noConversion"/>
  </si>
  <si>
    <t>底部喷绘布面铺冷凝沥青   1.1m*1.3m*0.4mh  
1.1m*1.6m*0.4mh    0.5m*0.5m*0.4mh</t>
    <phoneticPr fontId="14" type="noConversion"/>
  </si>
  <si>
    <t>门楼</t>
    <phoneticPr fontId="14" type="noConversion"/>
  </si>
  <si>
    <t>柱子包装</t>
    <phoneticPr fontId="14" type="noConversion"/>
  </si>
  <si>
    <t>待定</t>
    <phoneticPr fontId="14" type="noConversion"/>
  </si>
  <si>
    <t>玻璃窗画面</t>
    <phoneticPr fontId="14" type="noConversion"/>
  </si>
  <si>
    <t>木结构底部免漆板表面黑底加后背胶画面，后遮黑丝绒  15m*2.8mh</t>
    <phoneticPr fontId="14" type="noConversion"/>
  </si>
  <si>
    <t>木结构底部免漆板表面黑底加后背胶画面，后遮黑丝绒  8m*2.8mh</t>
    <phoneticPr fontId="14" type="noConversion"/>
  </si>
  <si>
    <t>木结构底部免漆板表面黑底加后背胶画面，后遮黑丝绒  4.5m*2.8mh</t>
    <phoneticPr fontId="14" type="noConversion"/>
  </si>
  <si>
    <t>木结构底部免漆板表面黑底加后背胶画面，后遮黑丝绒  3.5m*2.8mh</t>
    <phoneticPr fontId="14" type="noConversion"/>
  </si>
  <si>
    <t>厚圈绒地毯无缝焊接  16m*9m</t>
    <phoneticPr fontId="14" type="noConversion"/>
  </si>
  <si>
    <t>单孔透不脱胶画面   2.4m*2.9mh*2组</t>
    <phoneticPr fontId="14" type="noConversion"/>
  </si>
  <si>
    <t>单孔透不脱胶画面   1.675m*2.475mh*1组</t>
    <phoneticPr fontId="14" type="noConversion"/>
  </si>
  <si>
    <t>进门正对板墙</t>
    <phoneticPr fontId="14" type="noConversion"/>
  </si>
  <si>
    <t>进门左面板墙</t>
    <phoneticPr fontId="14" type="noConversion"/>
  </si>
  <si>
    <t>进门左面靠窗板墙</t>
    <phoneticPr fontId="14" type="noConversion"/>
  </si>
  <si>
    <t>进门右面板墙</t>
    <phoneticPr fontId="14" type="noConversion"/>
  </si>
  <si>
    <t>全场地毯</t>
    <phoneticPr fontId="14" type="noConversion"/>
  </si>
  <si>
    <t>项</t>
    <phoneticPr fontId="14" type="noConversion"/>
  </si>
  <si>
    <t>木结构底部免漆板表面加背胶画面，内空绿色部分是单独的一层，厚度比外面门楼多10公分
外4.5m*5mh*0.6mD  内2.9m*2.9mh*0.7mD</t>
    <phoneticPr fontId="14" type="noConversion"/>
  </si>
  <si>
    <t>往返</t>
    <phoneticPr fontId="14" type="noConversion"/>
  </si>
  <si>
    <t>AV费用-广场大棚</t>
    <rPh sb="5" eb="6">
      <t>peng'fang</t>
    </rPh>
    <phoneticPr fontId="14" type="noConversion"/>
  </si>
  <si>
    <t>LED屏幕</t>
    <phoneticPr fontId="14" type="noConversion"/>
  </si>
  <si>
    <t>苹果电脑</t>
    <phoneticPr fontId="14" type="noConversion"/>
  </si>
  <si>
    <t>笔记本电脑</t>
    <phoneticPr fontId="14" type="noConversion"/>
  </si>
  <si>
    <t>专业翻页器</t>
    <phoneticPr fontId="14" type="noConversion"/>
  </si>
  <si>
    <t>电柜</t>
    <phoneticPr fontId="14" type="noConversion"/>
  </si>
  <si>
    <t>配套线材</t>
    <phoneticPr fontId="14" type="noConversion"/>
  </si>
  <si>
    <t xml:space="preserve"> 视频系统 </t>
    <phoneticPr fontId="14" type="noConversion"/>
  </si>
  <si>
    <t xml:space="preserve">   音频系统</t>
    <phoneticPr fontId="14" type="noConversion"/>
  </si>
  <si>
    <t>无线对讲主机</t>
  </si>
  <si>
    <t>无线接收机及耳机</t>
  </si>
  <si>
    <t>配套线材</t>
  </si>
  <si>
    <t xml:space="preserve">   通讯系统</t>
    <phoneticPr fontId="14" type="noConversion"/>
  </si>
  <si>
    <t xml:space="preserve">   灯光系统</t>
    <phoneticPr fontId="14" type="noConversion"/>
  </si>
  <si>
    <t>切割电脑灯</t>
  </si>
  <si>
    <t>三合一光束电脑灯</t>
  </si>
  <si>
    <t>LED摇头灯</t>
  </si>
  <si>
    <t>信号放大器</t>
  </si>
  <si>
    <t>TRUSS(Black)</t>
  </si>
  <si>
    <t>电动葫芦</t>
  </si>
  <si>
    <t>主配电缆</t>
  </si>
  <si>
    <t>视频操控师</t>
    <phoneticPr fontId="28" type="noConversion"/>
  </si>
  <si>
    <t>音响师</t>
    <phoneticPr fontId="28" type="noConversion"/>
  </si>
  <si>
    <t>灯光师</t>
    <phoneticPr fontId="28" type="noConversion"/>
  </si>
  <si>
    <t xml:space="preserve">Switcher Operator </t>
  </si>
  <si>
    <t>Digital mixer Operator</t>
  </si>
  <si>
    <t>Grand MA Operator</t>
  </si>
  <si>
    <t>其他费用</t>
    <phoneticPr fontId="14" type="noConversion"/>
  </si>
  <si>
    <t>启动道具</t>
    <rPh sb="0" eb="1">
      <t>jie dai</t>
    </rPh>
    <rPh sb="2" eb="3">
      <t>zaho daiwu liao</t>
    </rPh>
    <phoneticPr fontId="14" type="noConversion"/>
  </si>
  <si>
    <t>暂定</t>
    <rPh sb="0" eb="1">
      <t>jiu'shuibei'p</t>
    </rPh>
    <phoneticPr fontId="14" type="noConversion"/>
  </si>
  <si>
    <t>接待物料</t>
    <phoneticPr fontId="14" type="noConversion"/>
  </si>
  <si>
    <t>H5</t>
    <phoneticPr fontId="14" type="noConversion"/>
  </si>
  <si>
    <t>定制H5</t>
    <rPh sb="0" eb="1">
      <t>han</t>
    </rPh>
    <rPh sb="1" eb="2">
      <t>jiao'to</t>
    </rPh>
    <rPh sb="3" eb="4">
      <t>jican yinbu zhu</t>
    </rPh>
    <phoneticPr fontId="14" type="noConversion"/>
  </si>
  <si>
    <t>项</t>
    <phoneticPr fontId="14" type="noConversion"/>
  </si>
  <si>
    <t>次</t>
    <phoneticPr fontId="14" type="noConversion"/>
  </si>
  <si>
    <t>麦标套</t>
    <rPh sb="0" eb="1">
      <t>mai biao taoshou ju paixiong kazhuo lakache toupaideng</t>
    </rPh>
    <phoneticPr fontId="14" type="noConversion"/>
  </si>
  <si>
    <t>主持人手卡</t>
    <phoneticPr fontId="14" type="noConversion"/>
  </si>
  <si>
    <t>手举牌</t>
    <phoneticPr fontId="14" type="noConversion"/>
  </si>
  <si>
    <t>车头牌</t>
    <phoneticPr fontId="14" type="noConversion"/>
  </si>
  <si>
    <t>桌卡</t>
    <phoneticPr fontId="14" type="noConversion"/>
  </si>
  <si>
    <t>椅背贴</t>
    <phoneticPr fontId="14" type="noConversion"/>
  </si>
  <si>
    <t>证件</t>
    <phoneticPr fontId="14" type="noConversion"/>
  </si>
  <si>
    <t>手提袋</t>
    <phoneticPr fontId="14" type="noConversion"/>
  </si>
  <si>
    <t>会议手册（根据实际页码确定）</t>
    <phoneticPr fontId="14" type="noConversion"/>
  </si>
  <si>
    <t>AV费用-会议中心</t>
    <rPh sb="5" eb="6">
      <t>peng'fang</t>
    </rPh>
    <phoneticPr fontId="14" type="noConversion"/>
  </si>
  <si>
    <t xml:space="preserve"> 视频系统-会议中心</t>
    <phoneticPr fontId="14" type="noConversion"/>
  </si>
  <si>
    <t>启动道具</t>
    <phoneticPr fontId="14" type="noConversion"/>
  </si>
  <si>
    <t>会议物料</t>
    <phoneticPr fontId="14" type="noConversion"/>
  </si>
  <si>
    <t>防疫物资</t>
    <phoneticPr fontId="14" type="noConversion"/>
  </si>
  <si>
    <t>安检物资</t>
    <phoneticPr fontId="14" type="noConversion"/>
  </si>
  <si>
    <t>成立仪式视频</t>
    <rPh sb="0" eb="1">
      <t>da'hui</t>
    </rPh>
    <rPh sb="2" eb="3">
      <t>kai'chang</t>
    </rPh>
    <rPh sb="4" eb="5">
      <t>shi'p</t>
    </rPh>
    <phoneticPr fontId="14" type="noConversion"/>
  </si>
  <si>
    <t>签约环节视频</t>
    <rPh sb="0" eb="1">
      <t>xuan chuan</t>
    </rPh>
    <rPh sb="2" eb="3">
      <t>shi pin</t>
    </rPh>
    <phoneticPr fontId="14" type="noConversion"/>
  </si>
  <si>
    <t>揭牌仪式视频</t>
    <rPh sb="0" eb="1">
      <t>dong'tai</t>
    </rPh>
    <phoneticPr fontId="14" type="noConversion"/>
  </si>
  <si>
    <t>动态KV</t>
    <rPh sb="0" eb="1">
      <t>qi dong</t>
    </rPh>
    <rPh sb="2" eb="3">
      <t>yi shishi pinyu liufei yong</t>
    </rPh>
    <phoneticPr fontId="14" type="noConversion"/>
  </si>
  <si>
    <t>盒饭</t>
  </si>
  <si>
    <t>纸杯</t>
  </si>
  <si>
    <t>速溶咖啡</t>
  </si>
  <si>
    <t>桌椅（餐厅）</t>
  </si>
  <si>
    <t xml:space="preserve">矿泉水 </t>
    <phoneticPr fontId="14" type="noConversion"/>
  </si>
  <si>
    <t>红外测温仪</t>
  </si>
  <si>
    <t>安检门</t>
  </si>
  <si>
    <t>口罩</t>
    <phoneticPr fontId="14" type="noConversion"/>
  </si>
  <si>
    <t>免洗酒精消毒凝胶</t>
    <phoneticPr fontId="14" type="noConversion"/>
  </si>
  <si>
    <t>医药箱</t>
    <phoneticPr fontId="14" type="noConversion"/>
  </si>
  <si>
    <t>纸质邀请函</t>
    <phoneticPr fontId="14" type="noConversion"/>
  </si>
  <si>
    <t>企业手册（根据实际页码确定）</t>
    <phoneticPr fontId="14" type="noConversion"/>
  </si>
  <si>
    <t>站位贴</t>
    <phoneticPr fontId="14" type="noConversion"/>
  </si>
  <si>
    <t>住宿；上海苏宁环球万怡酒店</t>
    <rPh sb="0" eb="1">
      <t>zhu'su</t>
    </rPh>
    <phoneticPr fontId="14" type="noConversion"/>
  </si>
  <si>
    <t>正面门头LOGO</t>
    <phoneticPr fontId="14" type="noConversion"/>
  </si>
  <si>
    <t>正面上部文字</t>
    <phoneticPr fontId="14" type="noConversion"/>
  </si>
  <si>
    <t>背面门头LOGO</t>
    <phoneticPr fontId="14" type="noConversion"/>
  </si>
  <si>
    <t>背面上部文字</t>
    <phoneticPr fontId="14" type="noConversion"/>
  </si>
  <si>
    <t>16000mm x 3500mm，舞台高400mm，从舞台外边起架</t>
    <phoneticPr fontId="14" type="noConversion"/>
  </si>
  <si>
    <t>APPLE AIR</t>
  </si>
  <si>
    <t>APPLE AIR</t>
    <phoneticPr fontId="14" type="noConversion"/>
  </si>
  <si>
    <t>IBM</t>
    <phoneticPr fontId="14" type="noConversion"/>
  </si>
  <si>
    <t>一拖三</t>
    <phoneticPr fontId="14" type="noConversion"/>
  </si>
  <si>
    <t>60吋电视提字器</t>
    <phoneticPr fontId="14" type="noConversion"/>
  </si>
  <si>
    <t>T3×13联监视系统</t>
    <phoneticPr fontId="14" type="noConversion"/>
  </si>
  <si>
    <t>信号滤波器</t>
  </si>
  <si>
    <t>分配器</t>
  </si>
  <si>
    <t>IBM  笔记本</t>
  </si>
  <si>
    <t>翻页笔</t>
    <phoneticPr fontId="14" type="noConversion"/>
  </si>
  <si>
    <t>桁架结构+高精度黑底喷绘画面5m*3m</t>
    <rPh sb="0" eb="1">
      <t>mu'zhi</t>
    </rPh>
    <rPh sb="2" eb="3">
      <t>biao</t>
    </rPh>
    <rPh sb="3" eb="4">
      <t>xie'zhen</t>
    </rPh>
    <phoneticPr fontId="14" type="noConversion"/>
  </si>
  <si>
    <t>木结构底部免漆板表面黑底加后背胶画面 5m*3mh</t>
    <rPh sb="0" eb="1">
      <t>mu'zhi</t>
    </rPh>
    <rPh sb="3" eb="4">
      <t>yi'xing</t>
    </rPh>
    <rPh sb="5" eb="6">
      <t>ban</t>
    </rPh>
    <phoneticPr fontId="14" type="noConversion"/>
  </si>
  <si>
    <t>签到处顶棚
钢结构</t>
    <rPh sb="0" eb="1">
      <t>mu'zhi</t>
    </rPh>
    <rPh sb="3" eb="4">
      <t>yi'xingban</t>
    </rPh>
    <phoneticPr fontId="14" type="noConversion"/>
  </si>
  <si>
    <t>蓝色圈绒地毯  20mL*15mW</t>
    <phoneticPr fontId="14" type="noConversion"/>
  </si>
  <si>
    <t>蓝色圈绒地毯</t>
    <rPh sb="0" eb="1">
      <t>la'rong</t>
    </rPh>
    <rPh sb="2" eb="3">
      <t>di'tan</t>
    </rPh>
    <phoneticPr fontId="14" type="noConversion"/>
  </si>
  <si>
    <t>正面门头底板</t>
    <phoneticPr fontId="14" type="noConversion"/>
  </si>
  <si>
    <t>背面门头底板</t>
    <phoneticPr fontId="14" type="noConversion"/>
  </si>
  <si>
    <t>项</t>
    <phoneticPr fontId="14" type="noConversion"/>
  </si>
  <si>
    <t>全音域线阵音箱</t>
  </si>
  <si>
    <t>低音线阵音箱</t>
  </si>
  <si>
    <t>全音域音箱-补声</t>
  </si>
  <si>
    <t>返送音箱</t>
  </si>
  <si>
    <t>功率放大器</t>
  </si>
  <si>
    <t>32路数字调音台&amp;舞台接口箱</t>
  </si>
  <si>
    <t>音频处理器</t>
  </si>
  <si>
    <t>无线手持麦克风</t>
  </si>
  <si>
    <t>无线头戴麦克风</t>
  </si>
  <si>
    <t>讲台鹅颈麦克风</t>
  </si>
  <si>
    <t>音频电脑</t>
  </si>
  <si>
    <t>TW AUDIO V36  Linearray full range speaker 进口音响</t>
  </si>
  <si>
    <t>TW AUDIO S33 Linearray subwoofer speaker 进口音响</t>
  </si>
  <si>
    <t>L-acoustics X12 Wedges monitor speaker 进口音响</t>
  </si>
  <si>
    <t>TW AUDIO K3 Digital Power Amplifier 线阵专用</t>
  </si>
  <si>
    <t xml:space="preserve">BEHRINGER MIDAS M32  Digital  Mixing Console&amp;RACK MADI Stage Rack  </t>
  </si>
  <si>
    <t>SENNHEISER G300 Wireless Handheld mic</t>
  </si>
  <si>
    <t>SENNHEISER G300 Ｗireless Hansset mic</t>
  </si>
  <si>
    <t>SENNHEISER A-2003 Antenna</t>
  </si>
  <si>
    <t>SHURE SLX4 Gooseneck microphone</t>
  </si>
  <si>
    <t>Laptop</t>
  </si>
  <si>
    <t>All necessary cable and mounting hardware</t>
  </si>
  <si>
    <t>灯控台</t>
  </si>
  <si>
    <t>数码硅箱</t>
  </si>
  <si>
    <t>700W LED SoptCut Moving Light</t>
  </si>
  <si>
    <t>330W Beam Moving Light</t>
  </si>
  <si>
    <t>LED Moving Wash Light</t>
  </si>
  <si>
    <t>MA2 lighting control &amp; NPU Processor</t>
  </si>
  <si>
    <t>DMX Signal amplifier</t>
  </si>
  <si>
    <t>300mm*400,4000mm高x8000mm长，左右两副</t>
  </si>
  <si>
    <t>Electric Windless</t>
  </si>
  <si>
    <t>Lighting Accessory</t>
  </si>
  <si>
    <t>开场视频</t>
    <rPh sb="0" eb="1">
      <t>da'hui</t>
    </rPh>
    <rPh sb="2" eb="3">
      <t>kai'changshi'p</t>
    </rPh>
    <phoneticPr fontId="14" type="noConversion"/>
  </si>
  <si>
    <t>启动仪式视频</t>
    <rPh sb="0" eb="1">
      <t>qi dong</t>
    </rPh>
    <rPh sb="2" eb="3">
      <t>yi shi</t>
    </rPh>
    <rPh sb="4" eb="5">
      <t>shi pinyu liufei yong</t>
    </rPh>
    <phoneticPr fontId="14" type="noConversion"/>
  </si>
  <si>
    <t>一整套</t>
    <phoneticPr fontId="14" type="noConversion"/>
  </si>
  <si>
    <t>一个装</t>
    <phoneticPr fontId="14" type="noConversion"/>
  </si>
  <si>
    <t>期</t>
    <rPh sb="0" eb="1">
      <t>ci</t>
    </rPh>
    <phoneticPr fontId="14" type="noConversion"/>
  </si>
  <si>
    <t>易拉宝</t>
    <rPh sb="0" eb="1">
      <t>wan yan</t>
    </rPh>
    <rPh sb="2" eb="3">
      <t>bei ban</t>
    </rPh>
    <phoneticPr fontId="14" type="noConversion"/>
  </si>
  <si>
    <t>项</t>
    <phoneticPr fontId="14" type="noConversion"/>
  </si>
  <si>
    <t>0.8m*2m</t>
    <phoneticPr fontId="14" type="noConversion"/>
  </si>
  <si>
    <t>签到背板</t>
    <rPh sb="0" eb="1">
      <t>wan yan</t>
    </rPh>
    <rPh sb="2" eb="3">
      <t>bei ban</t>
    </rPh>
    <phoneticPr fontId="14" type="noConversion"/>
  </si>
  <si>
    <t>摄像师（广场大棚2个，会议中心1个）</t>
    <rPh sb="0" eb="1">
      <t>she'xiang'shi</t>
    </rPh>
    <phoneticPr fontId="14" type="noConversion"/>
  </si>
  <si>
    <t>直播</t>
    <phoneticPr fontId="14" type="noConversion"/>
  </si>
  <si>
    <t>项</t>
    <phoneticPr fontId="14" type="noConversion"/>
  </si>
  <si>
    <t>直播人员</t>
    <phoneticPr fontId="14" type="noConversion"/>
  </si>
  <si>
    <t>Hirender S3(主控）</t>
  </si>
  <si>
    <t>盒饭</t>
    <phoneticPr fontId="14" type="noConversion"/>
  </si>
  <si>
    <t>4号</t>
    <phoneticPr fontId="14" type="noConversion"/>
  </si>
  <si>
    <t>5、6号</t>
    <phoneticPr fontId="14" type="noConversion"/>
  </si>
  <si>
    <t>会议云直播（直播设备+平台）</t>
    <rPh sb="0" eb="1">
      <t>da'hui</t>
    </rPh>
    <rPh sb="2" eb="3">
      <t>kai'changshi'p</t>
    </rPh>
    <phoneticPr fontId="14" type="noConversion"/>
  </si>
  <si>
    <t>D1 晚宴；上海苏宁环球万怡酒店</t>
    <rPh sb="3" eb="4">
      <t>wan'yan</t>
    </rPh>
    <phoneticPr fontId="14" type="noConversion"/>
  </si>
  <si>
    <t xml:space="preserve">   cv`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</si>
</sst>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¥#,##0.00;[Red]\¥\-#,##0.00"/>
    <numFmt numFmtId="177" formatCode="_ \¥* #,##0.00_ ;_ \¥* \-#,##0.00_ ;_ \¥* &quot;-&quot;??_ ;_ @_ "/>
    <numFmt numFmtId="178" formatCode="#,##0.00_ ;[Red]\-#,##0.00\ "/>
  </numFmts>
  <fonts count="31">
    <font>
      <sz val="11"/>
      <color theme="1"/>
      <name val="宋体"/>
      <charset val="134"/>
      <scheme val="minor"/>
    </font>
    <font>
      <sz val="11"/>
      <color theme="1"/>
      <name val="微软雅黑 Light"/>
      <family val="3"/>
      <charset val="134"/>
    </font>
    <font>
      <b/>
      <sz val="14"/>
      <color indexed="8"/>
      <name val="微软雅黑 Light"/>
      <family val="3"/>
      <charset val="134"/>
    </font>
    <font>
      <b/>
      <sz val="10"/>
      <color theme="0"/>
      <name val="微软雅黑 Light"/>
      <family val="3"/>
      <charset val="134"/>
    </font>
    <font>
      <sz val="10"/>
      <name val="微软雅黑 Light"/>
      <family val="3"/>
      <charset val="134"/>
    </font>
    <font>
      <b/>
      <sz val="10"/>
      <name val="微软雅黑 Light"/>
      <family val="3"/>
      <charset val="134"/>
    </font>
    <font>
      <u/>
      <sz val="11"/>
      <color rgb="FF0000FF"/>
      <name val="宋体"/>
      <family val="3"/>
      <charset val="134"/>
      <scheme val="minor"/>
    </font>
    <font>
      <b/>
      <sz val="9"/>
      <color theme="1"/>
      <name val="微软雅黑 Light"/>
      <family val="3"/>
      <charset val="134"/>
    </font>
    <font>
      <sz val="9"/>
      <color theme="1"/>
      <name val="微软雅黑 Light"/>
      <family val="3"/>
      <charset val="134"/>
    </font>
    <font>
      <sz val="12"/>
      <color theme="1"/>
      <name val="微软雅黑 Light"/>
      <family val="3"/>
      <charset val="134"/>
    </font>
    <font>
      <b/>
      <i/>
      <u/>
      <sz val="9"/>
      <color theme="1"/>
      <name val="微软雅黑 Light"/>
      <family val="3"/>
      <charset val="134"/>
    </font>
    <font>
      <sz val="12"/>
      <name val="微软雅黑 Light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Arial"/>
      <family val="2"/>
    </font>
    <font>
      <sz val="9"/>
      <name val="宋体"/>
      <family val="3"/>
      <charset val="134"/>
      <scheme val="minor"/>
    </font>
    <font>
      <u/>
      <sz val="11"/>
      <color theme="1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b/>
      <i/>
      <u/>
      <sz val="9"/>
      <name val="微软雅黑"/>
      <family val="3"/>
      <charset val="134"/>
    </font>
    <font>
      <sz val="9"/>
      <name val="微软雅黑"/>
      <family val="3"/>
      <charset val="134"/>
    </font>
    <font>
      <b/>
      <sz val="14"/>
      <name val="微软雅黑"/>
      <family val="3"/>
      <charset val="134"/>
    </font>
    <font>
      <sz val="11"/>
      <name val="微软雅黑"/>
      <family val="3"/>
      <charset val="134"/>
    </font>
    <font>
      <b/>
      <sz val="10"/>
      <name val="微软雅黑"/>
      <family val="3"/>
      <charset val="134"/>
    </font>
    <font>
      <sz val="10"/>
      <name val="微软雅黑"/>
      <family val="3"/>
      <charset val="134"/>
    </font>
    <font>
      <sz val="12"/>
      <name val="微软雅黑"/>
      <family val="3"/>
      <charset val="134"/>
    </font>
    <font>
      <u/>
      <sz val="11"/>
      <name val="微软雅黑"/>
      <family val="3"/>
      <charset val="134"/>
    </font>
    <font>
      <b/>
      <sz val="9"/>
      <name val="微软雅黑"/>
      <family val="3"/>
      <charset val="134"/>
    </font>
    <font>
      <sz val="9"/>
      <name val="微软雅黑"/>
      <family val="2"/>
      <charset val="134"/>
    </font>
    <font>
      <sz val="9"/>
      <name val="宋体"/>
      <family val="3"/>
      <charset val="134"/>
    </font>
    <font>
      <sz val="12"/>
      <name val="Times New Roman"/>
      <family val="1"/>
    </font>
    <font>
      <sz val="8"/>
      <color theme="1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393C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79646"/>
        <bgColor rgb="FF0000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/>
    <xf numFmtId="177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/>
    <xf numFmtId="0" fontId="29" fillId="0" borderId="0"/>
  </cellStyleXfs>
  <cellXfs count="122">
    <xf numFmtId="0" fontId="0" fillId="0" borderId="0" xfId="0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49" fontId="1" fillId="0" borderId="0" xfId="0" applyNumberFormat="1" applyFont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6" fillId="2" borderId="1" xfId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left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horizontal="center" vertical="center" wrapText="1"/>
    </xf>
    <xf numFmtId="49" fontId="11" fillId="2" borderId="0" xfId="0" applyNumberFormat="1" applyFont="1" applyFill="1" applyAlignment="1">
      <alignment horizontal="center" vertical="center" wrapText="1"/>
    </xf>
    <xf numFmtId="176" fontId="7" fillId="4" borderId="1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0" fontId="8" fillId="5" borderId="3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1" fillId="0" borderId="0" xfId="0" applyFont="1" applyAlignment="1"/>
    <xf numFmtId="0" fontId="1" fillId="0" borderId="0" xfId="0" applyFont="1" applyAlignment="1">
      <alignment horizontal="left"/>
    </xf>
    <xf numFmtId="176" fontId="7" fillId="0" borderId="1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0" fontId="0" fillId="0" borderId="0" xfId="0" applyFont="1">
      <alignment vertical="center"/>
    </xf>
    <xf numFmtId="0" fontId="18" fillId="5" borderId="2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/>
    </xf>
    <xf numFmtId="49" fontId="20" fillId="2" borderId="0" xfId="0" applyNumberFormat="1" applyFont="1" applyFill="1" applyBorder="1" applyAlignment="1">
      <alignment horizontal="center" vertical="center" wrapText="1"/>
    </xf>
    <xf numFmtId="0" fontId="19" fillId="0" borderId="0" xfId="0" applyFont="1">
      <alignment vertical="center"/>
    </xf>
    <xf numFmtId="0" fontId="21" fillId="0" borderId="0" xfId="0" applyFont="1">
      <alignment vertical="center"/>
    </xf>
    <xf numFmtId="0" fontId="22" fillId="3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left" vertical="center" wrapText="1"/>
    </xf>
    <xf numFmtId="49" fontId="24" fillId="2" borderId="0" xfId="0" applyNumberFormat="1" applyFont="1" applyFill="1" applyAlignment="1">
      <alignment horizontal="center" vertical="center" wrapText="1"/>
    </xf>
    <xf numFmtId="0" fontId="25" fillId="2" borderId="1" xfId="1" applyFont="1" applyFill="1" applyBorder="1" applyAlignment="1">
      <alignment horizontal="left" vertical="center" wrapText="1"/>
    </xf>
    <xf numFmtId="49" fontId="21" fillId="0" borderId="0" xfId="0" applyNumberFormat="1" applyFont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176" fontId="26" fillId="4" borderId="1" xfId="0" applyNumberFormat="1" applyFont="1" applyFill="1" applyBorder="1" applyAlignment="1">
      <alignment horizontal="left" vertical="center" wrapText="1"/>
    </xf>
    <xf numFmtId="49" fontId="21" fillId="0" borderId="0" xfId="0" applyNumberFormat="1" applyFont="1" applyFill="1" applyAlignment="1">
      <alignment horizontal="center" vertical="center" wrapText="1"/>
    </xf>
    <xf numFmtId="0" fontId="19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19" fillId="5" borderId="7" xfId="0" applyFont="1" applyFill="1" applyBorder="1" applyAlignment="1">
      <alignment horizontal="left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center" vertical="center"/>
    </xf>
    <xf numFmtId="49" fontId="21" fillId="0" borderId="0" xfId="0" applyNumberFormat="1" applyFont="1" applyFill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left" vertical="center" wrapText="1"/>
    </xf>
    <xf numFmtId="176" fontId="26" fillId="0" borderId="1" xfId="0" applyNumberFormat="1" applyFont="1" applyFill="1" applyBorder="1" applyAlignment="1">
      <alignment horizontal="left" vertical="center" wrapText="1"/>
    </xf>
    <xf numFmtId="0" fontId="21" fillId="0" borderId="0" xfId="0" applyFont="1" applyAlignment="1"/>
    <xf numFmtId="0" fontId="21" fillId="0" borderId="0" xfId="0" applyFont="1" applyAlignment="1">
      <alignment horizontal="left"/>
    </xf>
    <xf numFmtId="49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left" wrapText="1"/>
    </xf>
    <xf numFmtId="0" fontId="26" fillId="6" borderId="1" xfId="0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 wrapText="1"/>
    </xf>
    <xf numFmtId="176" fontId="26" fillId="6" borderId="3" xfId="0" applyNumberFormat="1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/>
    </xf>
    <xf numFmtId="0" fontId="26" fillId="0" borderId="5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wrapText="1"/>
    </xf>
    <xf numFmtId="0" fontId="19" fillId="2" borderId="1" xfId="0" applyFont="1" applyFill="1" applyBorder="1" applyAlignment="1">
      <alignment horizontal="left" vertical="center" wrapText="1"/>
    </xf>
    <xf numFmtId="178" fontId="21" fillId="0" borderId="0" xfId="0" applyNumberFormat="1" applyFont="1" applyAlignment="1">
      <alignment horizontal="left"/>
    </xf>
    <xf numFmtId="0" fontId="19" fillId="2" borderId="1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31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31" fontId="23" fillId="2" borderId="2" xfId="0" applyNumberFormat="1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>
      <alignment horizontal="center" vertical="center" wrapText="1"/>
    </xf>
    <xf numFmtId="0" fontId="26" fillId="4" borderId="5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horizontal="left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left" vertical="center" wrapText="1"/>
    </xf>
  </cellXfs>
  <cellStyles count="9">
    <cellStyle name="0,0_x000d__x000d_NA_x000d__x000d_" xfId="7" xr:uid="{FAE585FC-874F-4A65-A49D-C6538329F8BE}"/>
    <cellStyle name="常规" xfId="0" builtinId="0"/>
    <cellStyle name="常规 3" xfId="5" xr:uid="{00000000-0005-0000-0000-000001000000}"/>
    <cellStyle name="超链接" xfId="1" builtinId="8"/>
    <cellStyle name="货币 2" xfId="4" xr:uid="{00000000-0005-0000-0000-000003000000}"/>
    <cellStyle name="样式 1" xfId="8" xr:uid="{587E87EE-9545-4FBA-80B5-745FC423742E}"/>
    <cellStyle name="样式 1 2" xfId="3" xr:uid="{00000000-0005-0000-0000-000004000000}"/>
    <cellStyle name="已访问的超链接" xfId="2" builtinId="9" hidden="1"/>
    <cellStyle name="已访问的超链接" xfId="6" builtinId="9" hidden="1"/>
  </cellStyles>
  <dxfs count="0"/>
  <tableStyles count="0" defaultTableStyle="TableStyleMedium2" defaultPivotStyle="PivotStyleLight16"/>
  <colors>
    <mruColors>
      <color rgb="FF2393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0</xdr:row>
      <xdr:rowOff>149225</xdr:rowOff>
    </xdr:from>
    <xdr:to>
      <xdr:col>1</xdr:col>
      <xdr:colOff>92710</xdr:colOff>
      <xdr:row>2</xdr:row>
      <xdr:rowOff>150263</xdr:rowOff>
    </xdr:to>
    <xdr:pic>
      <xdr:nvPicPr>
        <xdr:cNvPr id="2" name="图片 1" descr="加推JT-LOGO[2.0]-0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50" y="149225"/>
          <a:ext cx="1242060" cy="419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aoyalin@cct.c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"/>
  <sheetViews>
    <sheetView topLeftCell="A16" zoomScale="90" zoomScaleNormal="90" zoomScalePageLayoutView="90" workbookViewId="0">
      <selection activeCell="H34" sqref="H34"/>
    </sheetView>
  </sheetViews>
  <sheetFormatPr defaultColWidth="9" defaultRowHeight="16.5"/>
  <cols>
    <col min="1" max="1" width="15.125" style="1" customWidth="1"/>
    <col min="2" max="2" width="33.875" style="1" customWidth="1"/>
    <col min="3" max="3" width="39.375" style="1" customWidth="1"/>
    <col min="4" max="7" width="9.125" style="1" customWidth="1"/>
    <col min="8" max="8" width="9" style="2"/>
    <col min="9" max="9" width="15.375" style="2" customWidth="1"/>
    <col min="10" max="10" width="9" style="3"/>
  </cols>
  <sheetData>
    <row r="1" spans="1:10" ht="20.25">
      <c r="A1" s="99" t="s">
        <v>5</v>
      </c>
      <c r="B1" s="99"/>
      <c r="C1" s="99"/>
      <c r="D1" s="99"/>
      <c r="E1" s="99"/>
      <c r="F1" s="99"/>
      <c r="G1" s="99"/>
      <c r="H1" s="99"/>
      <c r="I1" s="99"/>
      <c r="J1" s="21"/>
    </row>
    <row r="2" spans="1:10" ht="17.25">
      <c r="A2" s="4" t="s">
        <v>6</v>
      </c>
      <c r="B2" s="5" t="s">
        <v>7</v>
      </c>
      <c r="C2" s="6" t="s">
        <v>8</v>
      </c>
      <c r="D2" s="100">
        <v>43255</v>
      </c>
      <c r="E2" s="101"/>
      <c r="F2" s="4" t="s">
        <v>9</v>
      </c>
      <c r="G2" s="102" t="s">
        <v>10</v>
      </c>
      <c r="H2" s="102"/>
      <c r="I2" s="102"/>
      <c r="J2" s="22"/>
    </row>
    <row r="3" spans="1:10" ht="33">
      <c r="A3" s="6" t="s">
        <v>11</v>
      </c>
      <c r="B3" s="7" t="s">
        <v>12</v>
      </c>
      <c r="C3" s="4" t="s">
        <v>13</v>
      </c>
      <c r="D3" s="103">
        <v>13810643293</v>
      </c>
      <c r="E3" s="101"/>
      <c r="F3" s="6" t="s">
        <v>14</v>
      </c>
      <c r="G3" s="102" t="s">
        <v>15</v>
      </c>
      <c r="H3" s="102"/>
      <c r="I3" s="102"/>
      <c r="J3" s="22"/>
    </row>
    <row r="4" spans="1:10">
      <c r="A4" s="91" t="s">
        <v>16</v>
      </c>
      <c r="B4" s="91"/>
      <c r="C4" s="98" t="s">
        <v>17</v>
      </c>
      <c r="D4" s="91" t="s">
        <v>18</v>
      </c>
      <c r="E4" s="91"/>
      <c r="F4" s="91"/>
      <c r="G4" s="91"/>
      <c r="H4" s="91" t="s">
        <v>19</v>
      </c>
      <c r="I4" s="91"/>
    </row>
    <row r="5" spans="1:10">
      <c r="A5" s="92"/>
      <c r="B5" s="92"/>
      <c r="C5" s="91"/>
      <c r="D5" s="8" t="s">
        <v>20</v>
      </c>
      <c r="E5" s="8" t="s">
        <v>21</v>
      </c>
      <c r="F5" s="8" t="s">
        <v>20</v>
      </c>
      <c r="G5" s="8" t="s">
        <v>21</v>
      </c>
      <c r="H5" s="8" t="s">
        <v>22</v>
      </c>
      <c r="I5" s="8" t="s">
        <v>23</v>
      </c>
    </row>
    <row r="6" spans="1:10" s="35" customFormat="1">
      <c r="A6" s="9" t="s">
        <v>24</v>
      </c>
      <c r="B6" s="10" t="s">
        <v>0</v>
      </c>
      <c r="C6" s="10" t="s">
        <v>25</v>
      </c>
      <c r="D6" s="12">
        <v>150</v>
      </c>
      <c r="E6" s="12" t="s">
        <v>26</v>
      </c>
      <c r="F6" s="12">
        <v>3</v>
      </c>
      <c r="G6" s="12" t="s">
        <v>27</v>
      </c>
      <c r="H6" s="10">
        <v>850</v>
      </c>
      <c r="I6" s="10">
        <f>D6*F6*H6</f>
        <v>382500</v>
      </c>
      <c r="J6" s="3">
        <v>1</v>
      </c>
    </row>
    <row r="7" spans="1:10" s="35" customFormat="1">
      <c r="A7" s="92" t="s">
        <v>28</v>
      </c>
      <c r="B7" s="92"/>
      <c r="C7" s="92"/>
      <c r="D7" s="92"/>
      <c r="E7" s="92"/>
      <c r="F7" s="92"/>
      <c r="G7" s="92"/>
      <c r="H7" s="92"/>
      <c r="I7" s="23">
        <f>SUM(I6:I6)</f>
        <v>382500</v>
      </c>
      <c r="J7" s="3"/>
    </row>
    <row r="8" spans="1:10" s="35" customFormat="1">
      <c r="A8" s="93" t="s">
        <v>1</v>
      </c>
      <c r="B8" s="10" t="s">
        <v>29</v>
      </c>
      <c r="C8" s="10" t="s">
        <v>30</v>
      </c>
      <c r="D8" s="12">
        <v>1</v>
      </c>
      <c r="E8" s="12" t="s">
        <v>31</v>
      </c>
      <c r="F8" s="12">
        <v>1</v>
      </c>
      <c r="G8" s="12" t="s">
        <v>27</v>
      </c>
      <c r="H8" s="10">
        <v>90000</v>
      </c>
      <c r="I8" s="10">
        <f t="shared" ref="I8:I10" si="0">D8*F8*H8</f>
        <v>90000</v>
      </c>
      <c r="J8" s="3" t="s">
        <v>32</v>
      </c>
    </row>
    <row r="9" spans="1:10" s="35" customFormat="1">
      <c r="A9" s="94"/>
      <c r="B9" s="10" t="s">
        <v>33</v>
      </c>
      <c r="C9" s="10" t="s">
        <v>34</v>
      </c>
      <c r="D9" s="12">
        <v>1</v>
      </c>
      <c r="E9" s="12" t="s">
        <v>31</v>
      </c>
      <c r="F9" s="12">
        <v>1</v>
      </c>
      <c r="G9" s="12" t="s">
        <v>27</v>
      </c>
      <c r="H9" s="10">
        <v>210000</v>
      </c>
      <c r="I9" s="10">
        <f t="shared" si="0"/>
        <v>210000</v>
      </c>
      <c r="J9" s="3" t="s">
        <v>32</v>
      </c>
    </row>
    <row r="10" spans="1:10" s="35" customFormat="1">
      <c r="A10" s="95"/>
      <c r="B10" s="10" t="s">
        <v>35</v>
      </c>
      <c r="C10" s="10" t="s">
        <v>36</v>
      </c>
      <c r="D10" s="12">
        <v>1</v>
      </c>
      <c r="E10" s="12" t="s">
        <v>31</v>
      </c>
      <c r="F10" s="12">
        <v>1</v>
      </c>
      <c r="G10" s="12" t="s">
        <v>27</v>
      </c>
      <c r="H10" s="10">
        <v>45000</v>
      </c>
      <c r="I10" s="10">
        <f t="shared" si="0"/>
        <v>45000</v>
      </c>
      <c r="J10" s="3" t="s">
        <v>32</v>
      </c>
    </row>
    <row r="11" spans="1:10" s="35" customFormat="1">
      <c r="A11" s="92" t="s">
        <v>28</v>
      </c>
      <c r="B11" s="92"/>
      <c r="C11" s="92"/>
      <c r="D11" s="92"/>
      <c r="E11" s="92"/>
      <c r="F11" s="92"/>
      <c r="G11" s="92"/>
      <c r="H11" s="92"/>
      <c r="I11" s="23">
        <f>SUM(I8:I10)</f>
        <v>345000</v>
      </c>
      <c r="J11" s="3"/>
    </row>
    <row r="12" spans="1:10" s="35" customFormat="1" ht="17.25">
      <c r="A12" s="93" t="s">
        <v>37</v>
      </c>
      <c r="B12" s="10" t="s">
        <v>38</v>
      </c>
      <c r="C12" s="11"/>
      <c r="D12" s="12">
        <v>650</v>
      </c>
      <c r="E12" s="12" t="s">
        <v>39</v>
      </c>
      <c r="F12" s="12">
        <v>1</v>
      </c>
      <c r="G12" s="12" t="s">
        <v>31</v>
      </c>
      <c r="H12" s="10">
        <v>65</v>
      </c>
      <c r="I12" s="10">
        <f t="shared" ref="I12:I13" si="1">D12*F12*H12</f>
        <v>42250</v>
      </c>
      <c r="J12" s="24" t="s">
        <v>40</v>
      </c>
    </row>
    <row r="13" spans="1:10" s="35" customFormat="1" ht="17.25">
      <c r="A13" s="94"/>
      <c r="B13" s="10" t="s">
        <v>41</v>
      </c>
      <c r="C13" s="11"/>
      <c r="D13" s="12">
        <v>150</v>
      </c>
      <c r="E13" s="12" t="s">
        <v>39</v>
      </c>
      <c r="F13" s="12">
        <v>1</v>
      </c>
      <c r="G13" s="12" t="s">
        <v>31</v>
      </c>
      <c r="H13" s="10">
        <v>75</v>
      </c>
      <c r="I13" s="10">
        <f t="shared" si="1"/>
        <v>11250</v>
      </c>
      <c r="J13" s="24" t="s">
        <v>42</v>
      </c>
    </row>
    <row r="14" spans="1:10" s="35" customFormat="1">
      <c r="A14" s="92" t="s">
        <v>43</v>
      </c>
      <c r="B14" s="92"/>
      <c r="C14" s="92"/>
      <c r="D14" s="92"/>
      <c r="E14" s="92"/>
      <c r="F14" s="92"/>
      <c r="G14" s="92"/>
      <c r="H14" s="92"/>
      <c r="I14" s="23">
        <f>SUM(I12:I13)</f>
        <v>53500</v>
      </c>
      <c r="J14" s="3"/>
    </row>
    <row r="15" spans="1:10" s="35" customFormat="1">
      <c r="A15" s="88" t="s">
        <v>44</v>
      </c>
      <c r="B15" s="14" t="s">
        <v>45</v>
      </c>
      <c r="C15" s="15"/>
      <c r="D15" s="16"/>
      <c r="E15" s="16"/>
      <c r="F15" s="16"/>
      <c r="G15" s="16"/>
      <c r="H15" s="15"/>
      <c r="I15" s="26"/>
      <c r="J15" s="24"/>
    </row>
    <row r="16" spans="1:10" s="35" customFormat="1">
      <c r="A16" s="88"/>
      <c r="B16" s="17" t="s">
        <v>2</v>
      </c>
      <c r="C16" s="18" t="s">
        <v>46</v>
      </c>
      <c r="D16" s="19">
        <v>45</v>
      </c>
      <c r="E16" s="19" t="s">
        <v>47</v>
      </c>
      <c r="F16" s="19">
        <v>1</v>
      </c>
      <c r="G16" s="19" t="s">
        <v>31</v>
      </c>
      <c r="H16" s="17">
        <v>285</v>
      </c>
      <c r="I16" s="17">
        <f t="shared" ref="I16:I17" si="2">D16*F16*H16</f>
        <v>12825</v>
      </c>
      <c r="J16" s="25" t="s">
        <v>48</v>
      </c>
    </row>
    <row r="17" spans="1:10" s="35" customFormat="1">
      <c r="A17" s="96"/>
      <c r="B17" s="20" t="s">
        <v>49</v>
      </c>
      <c r="C17" s="10" t="s">
        <v>50</v>
      </c>
      <c r="D17" s="13">
        <f>24*4</f>
        <v>96</v>
      </c>
      <c r="E17" s="13" t="s">
        <v>47</v>
      </c>
      <c r="F17" s="13">
        <v>1</v>
      </c>
      <c r="G17" s="19" t="s">
        <v>31</v>
      </c>
      <c r="H17" s="20">
        <v>110</v>
      </c>
      <c r="I17" s="20">
        <f t="shared" si="2"/>
        <v>10560</v>
      </c>
      <c r="J17" s="24" t="s">
        <v>51</v>
      </c>
    </row>
    <row r="18" spans="1:10" s="35" customFormat="1">
      <c r="A18" s="96"/>
      <c r="B18" s="14" t="s">
        <v>52</v>
      </c>
      <c r="C18" s="15"/>
      <c r="D18" s="16"/>
      <c r="E18" s="16"/>
      <c r="F18" s="16"/>
      <c r="G18" s="16"/>
      <c r="H18" s="15"/>
      <c r="I18" s="26"/>
      <c r="J18" s="24"/>
    </row>
    <row r="19" spans="1:10" s="35" customFormat="1" ht="18" customHeight="1">
      <c r="A19" s="96"/>
      <c r="B19" s="10" t="s">
        <v>53</v>
      </c>
      <c r="C19" s="10" t="s">
        <v>54</v>
      </c>
      <c r="D19" s="12">
        <f>24*4</f>
        <v>96</v>
      </c>
      <c r="E19" s="12" t="s">
        <v>47</v>
      </c>
      <c r="F19" s="12">
        <v>1.2</v>
      </c>
      <c r="G19" s="12" t="s">
        <v>27</v>
      </c>
      <c r="H19" s="10">
        <v>500</v>
      </c>
      <c r="I19" s="10">
        <f>H19*F19*D19</f>
        <v>57600</v>
      </c>
      <c r="J19" s="24" t="s">
        <v>55</v>
      </c>
    </row>
    <row r="20" spans="1:10" s="35" customFormat="1" ht="28.5">
      <c r="A20" s="96"/>
      <c r="B20" s="10" t="s">
        <v>56</v>
      </c>
      <c r="C20" s="10" t="s">
        <v>57</v>
      </c>
      <c r="D20" s="12">
        <v>1</v>
      </c>
      <c r="E20" s="12" t="s">
        <v>58</v>
      </c>
      <c r="F20" s="12">
        <v>1.2</v>
      </c>
      <c r="G20" s="12" t="s">
        <v>27</v>
      </c>
      <c r="H20" s="10">
        <v>19500</v>
      </c>
      <c r="I20" s="10">
        <f t="shared" ref="I20:I23" si="3">H20*F20*D20</f>
        <v>23400</v>
      </c>
      <c r="J20" s="24" t="s">
        <v>59</v>
      </c>
    </row>
    <row r="21" spans="1:10" s="35" customFormat="1">
      <c r="A21" s="96"/>
      <c r="B21" s="10" t="s">
        <v>60</v>
      </c>
      <c r="C21" s="10"/>
      <c r="D21" s="12">
        <v>1</v>
      </c>
      <c r="E21" s="12" t="s">
        <v>58</v>
      </c>
      <c r="F21" s="12">
        <v>1.2</v>
      </c>
      <c r="G21" s="12" t="s">
        <v>27</v>
      </c>
      <c r="H21" s="10">
        <v>6500</v>
      </c>
      <c r="I21" s="10">
        <f t="shared" si="3"/>
        <v>7800</v>
      </c>
      <c r="J21" s="24" t="s">
        <v>61</v>
      </c>
    </row>
    <row r="22" spans="1:10" s="35" customFormat="1">
      <c r="A22" s="96"/>
      <c r="B22" s="10" t="s">
        <v>62</v>
      </c>
      <c r="C22" s="10" t="s">
        <v>63</v>
      </c>
      <c r="D22" s="12">
        <v>3</v>
      </c>
      <c r="E22" s="12" t="s">
        <v>64</v>
      </c>
      <c r="F22" s="12">
        <v>1.2</v>
      </c>
      <c r="G22" s="12" t="s">
        <v>27</v>
      </c>
      <c r="H22" s="10">
        <v>300</v>
      </c>
      <c r="I22" s="10">
        <f t="shared" si="3"/>
        <v>1080</v>
      </c>
      <c r="J22" s="24" t="s">
        <v>65</v>
      </c>
    </row>
    <row r="23" spans="1:10" s="35" customFormat="1">
      <c r="A23" s="96"/>
      <c r="B23" s="10" t="s">
        <v>66</v>
      </c>
      <c r="C23" s="10" t="s">
        <v>67</v>
      </c>
      <c r="D23" s="12">
        <v>16</v>
      </c>
      <c r="E23" s="12" t="s">
        <v>68</v>
      </c>
      <c r="F23" s="12">
        <v>1.2</v>
      </c>
      <c r="G23" s="12" t="s">
        <v>27</v>
      </c>
      <c r="H23" s="10">
        <v>800</v>
      </c>
      <c r="I23" s="10">
        <f t="shared" si="3"/>
        <v>15360</v>
      </c>
      <c r="J23" s="24" t="s">
        <v>69</v>
      </c>
    </row>
    <row r="24" spans="1:10" s="35" customFormat="1">
      <c r="A24" s="96"/>
      <c r="B24" s="10" t="s">
        <v>70</v>
      </c>
      <c r="C24" s="10" t="s">
        <v>67</v>
      </c>
      <c r="D24" s="12">
        <v>8</v>
      </c>
      <c r="E24" s="12" t="s">
        <v>68</v>
      </c>
      <c r="F24" s="12">
        <v>1.2</v>
      </c>
      <c r="G24" s="12" t="s">
        <v>27</v>
      </c>
      <c r="H24" s="10">
        <v>800</v>
      </c>
      <c r="I24" s="10">
        <f t="shared" ref="I24:I25" si="4">H24*F24*D24</f>
        <v>7680</v>
      </c>
      <c r="J24" s="24" t="s">
        <v>69</v>
      </c>
    </row>
    <row r="25" spans="1:10" s="35" customFormat="1" ht="25.5">
      <c r="A25" s="96"/>
      <c r="B25" s="10" t="s">
        <v>71</v>
      </c>
      <c r="C25" s="10"/>
      <c r="D25" s="12">
        <v>1</v>
      </c>
      <c r="E25" s="12" t="s">
        <v>64</v>
      </c>
      <c r="F25" s="12">
        <v>1.2</v>
      </c>
      <c r="G25" s="12" t="s">
        <v>27</v>
      </c>
      <c r="H25" s="10">
        <v>2500</v>
      </c>
      <c r="I25" s="10">
        <f t="shared" si="4"/>
        <v>3000</v>
      </c>
      <c r="J25" s="24" t="s">
        <v>72</v>
      </c>
    </row>
    <row r="26" spans="1:10" s="35" customFormat="1">
      <c r="A26" s="96"/>
      <c r="B26" s="10" t="s">
        <v>73</v>
      </c>
      <c r="C26" s="10"/>
      <c r="D26" s="12">
        <v>16</v>
      </c>
      <c r="E26" s="12" t="s">
        <v>58</v>
      </c>
      <c r="F26" s="12">
        <v>1</v>
      </c>
      <c r="G26" s="12" t="s">
        <v>27</v>
      </c>
      <c r="H26" s="10">
        <v>120</v>
      </c>
      <c r="I26" s="10">
        <f t="shared" ref="I26:I28" si="5">H26*F26*D26</f>
        <v>1920</v>
      </c>
      <c r="J26" s="24" t="s">
        <v>74</v>
      </c>
    </row>
    <row r="27" spans="1:10" s="35" customFormat="1">
      <c r="A27" s="96"/>
      <c r="B27" s="10" t="s">
        <v>75</v>
      </c>
      <c r="C27" s="10" t="s">
        <v>76</v>
      </c>
      <c r="D27" s="12">
        <v>100</v>
      </c>
      <c r="E27" s="12" t="s">
        <v>68</v>
      </c>
      <c r="F27" s="12">
        <v>1</v>
      </c>
      <c r="G27" s="12" t="s">
        <v>27</v>
      </c>
      <c r="H27" s="10">
        <v>80</v>
      </c>
      <c r="I27" s="10">
        <f t="shared" si="5"/>
        <v>8000</v>
      </c>
      <c r="J27" s="24" t="s">
        <v>77</v>
      </c>
    </row>
    <row r="28" spans="1:10" s="35" customFormat="1">
      <c r="A28" s="96"/>
      <c r="B28" s="10" t="s">
        <v>78</v>
      </c>
      <c r="C28" s="10"/>
      <c r="D28" s="12">
        <v>2</v>
      </c>
      <c r="E28" s="12" t="s">
        <v>58</v>
      </c>
      <c r="F28" s="12">
        <v>1</v>
      </c>
      <c r="G28" s="12" t="s">
        <v>27</v>
      </c>
      <c r="H28" s="10">
        <v>1000</v>
      </c>
      <c r="I28" s="10">
        <f t="shared" si="5"/>
        <v>2000</v>
      </c>
      <c r="J28" s="24" t="s">
        <v>79</v>
      </c>
    </row>
    <row r="29" spans="1:10" s="35" customFormat="1">
      <c r="A29" s="92" t="s">
        <v>80</v>
      </c>
      <c r="B29" s="92"/>
      <c r="C29" s="92"/>
      <c r="D29" s="92"/>
      <c r="E29" s="92"/>
      <c r="F29" s="92"/>
      <c r="G29" s="92"/>
      <c r="H29" s="92"/>
      <c r="I29" s="23">
        <f>SUM(I16:I28)</f>
        <v>151225</v>
      </c>
      <c r="J29" s="3"/>
    </row>
    <row r="30" spans="1:10" s="35" customFormat="1">
      <c r="A30" s="93" t="s">
        <v>81</v>
      </c>
      <c r="B30" s="10" t="s">
        <v>4</v>
      </c>
      <c r="C30" s="10"/>
      <c r="D30" s="12">
        <v>1</v>
      </c>
      <c r="E30" s="12" t="s">
        <v>82</v>
      </c>
      <c r="F30" s="12">
        <v>1</v>
      </c>
      <c r="G30" s="12" t="s">
        <v>31</v>
      </c>
      <c r="H30" s="10">
        <v>24000</v>
      </c>
      <c r="I30" s="10">
        <f t="shared" ref="I30:I32" si="6">D30*F30*H30</f>
        <v>24000</v>
      </c>
      <c r="J30" s="24" t="s">
        <v>83</v>
      </c>
    </row>
    <row r="31" spans="1:10" s="35" customFormat="1">
      <c r="A31" s="94"/>
      <c r="B31" s="10" t="s">
        <v>84</v>
      </c>
      <c r="C31" s="10" t="s">
        <v>85</v>
      </c>
      <c r="D31" s="12">
        <v>150</v>
      </c>
      <c r="E31" s="12" t="s">
        <v>86</v>
      </c>
      <c r="F31" s="12">
        <v>1</v>
      </c>
      <c r="G31" s="12" t="s">
        <v>58</v>
      </c>
      <c r="H31" s="10">
        <v>280</v>
      </c>
      <c r="I31" s="10">
        <f t="shared" si="6"/>
        <v>42000</v>
      </c>
      <c r="J31" s="24" t="s">
        <v>87</v>
      </c>
    </row>
    <row r="32" spans="1:10" s="35" customFormat="1">
      <c r="A32" s="95"/>
      <c r="B32" s="10" t="s">
        <v>84</v>
      </c>
      <c r="C32" s="10" t="s">
        <v>88</v>
      </c>
      <c r="D32" s="12">
        <v>1000</v>
      </c>
      <c r="E32" s="12" t="s">
        <v>86</v>
      </c>
      <c r="F32" s="12">
        <v>1</v>
      </c>
      <c r="G32" s="12" t="s">
        <v>58</v>
      </c>
      <c r="H32" s="10">
        <v>120</v>
      </c>
      <c r="I32" s="10">
        <f t="shared" si="6"/>
        <v>120000</v>
      </c>
      <c r="J32" s="24" t="s">
        <v>87</v>
      </c>
    </row>
    <row r="33" spans="1:10" s="35" customFormat="1">
      <c r="A33" s="8" t="s">
        <v>89</v>
      </c>
      <c r="B33" s="8"/>
      <c r="C33" s="8"/>
      <c r="D33" s="8"/>
      <c r="E33" s="8"/>
      <c r="F33" s="8"/>
      <c r="G33" s="8"/>
      <c r="H33" s="8"/>
      <c r="I33" s="23">
        <f>SUM(I31:I32)</f>
        <v>162000</v>
      </c>
      <c r="J33" s="3"/>
    </row>
    <row r="34" spans="1:10" s="35" customFormat="1">
      <c r="A34" s="93" t="s">
        <v>3</v>
      </c>
      <c r="B34" s="97" t="s">
        <v>90</v>
      </c>
      <c r="C34" s="10" t="s">
        <v>91</v>
      </c>
      <c r="D34" s="12">
        <v>1</v>
      </c>
      <c r="E34" s="12" t="s">
        <v>58</v>
      </c>
      <c r="F34" s="12">
        <v>1</v>
      </c>
      <c r="G34" s="12" t="s">
        <v>92</v>
      </c>
      <c r="H34" s="10">
        <v>80000</v>
      </c>
      <c r="I34" s="10">
        <f t="shared" ref="I34:I46" si="7">D34*F34*H34</f>
        <v>80000</v>
      </c>
      <c r="J34" s="3" t="s">
        <v>93</v>
      </c>
    </row>
    <row r="35" spans="1:10" s="35" customFormat="1">
      <c r="A35" s="94"/>
      <c r="B35" s="97"/>
      <c r="C35" s="10" t="s">
        <v>94</v>
      </c>
      <c r="D35" s="12">
        <v>1</v>
      </c>
      <c r="E35" s="12" t="s">
        <v>58</v>
      </c>
      <c r="F35" s="12">
        <v>1</v>
      </c>
      <c r="G35" s="12" t="s">
        <v>92</v>
      </c>
      <c r="H35" s="10">
        <v>60000</v>
      </c>
      <c r="I35" s="10">
        <f t="shared" si="7"/>
        <v>60000</v>
      </c>
      <c r="J35" s="3" t="s">
        <v>93</v>
      </c>
    </row>
    <row r="36" spans="1:10" s="35" customFormat="1">
      <c r="A36" s="94"/>
      <c r="B36" s="97"/>
      <c r="C36" s="10" t="s">
        <v>95</v>
      </c>
      <c r="D36" s="12">
        <v>1</v>
      </c>
      <c r="E36" s="12" t="s">
        <v>58</v>
      </c>
      <c r="F36" s="12">
        <v>1</v>
      </c>
      <c r="G36" s="12" t="s">
        <v>92</v>
      </c>
      <c r="H36" s="10">
        <v>60000</v>
      </c>
      <c r="I36" s="10">
        <f t="shared" si="7"/>
        <v>60000</v>
      </c>
      <c r="J36" s="3" t="s">
        <v>93</v>
      </c>
    </row>
    <row r="37" spans="1:10" s="35" customFormat="1">
      <c r="A37" s="94"/>
      <c r="B37" s="10" t="s">
        <v>96</v>
      </c>
      <c r="C37" s="10" t="s">
        <v>97</v>
      </c>
      <c r="D37" s="12">
        <v>1</v>
      </c>
      <c r="E37" s="12" t="s">
        <v>58</v>
      </c>
      <c r="F37" s="12">
        <v>1</v>
      </c>
      <c r="G37" s="12" t="s">
        <v>92</v>
      </c>
      <c r="H37" s="10">
        <v>60000</v>
      </c>
      <c r="I37" s="10">
        <f t="shared" si="7"/>
        <v>60000</v>
      </c>
      <c r="J37" s="3" t="s">
        <v>98</v>
      </c>
    </row>
    <row r="38" spans="1:10" s="35" customFormat="1">
      <c r="A38" s="94"/>
      <c r="B38" s="10" t="s">
        <v>99</v>
      </c>
      <c r="C38" s="10"/>
      <c r="D38" s="12">
        <v>6</v>
      </c>
      <c r="E38" s="12" t="s">
        <v>86</v>
      </c>
      <c r="F38" s="12">
        <v>1</v>
      </c>
      <c r="G38" s="12" t="s">
        <v>27</v>
      </c>
      <c r="H38" s="10">
        <v>750</v>
      </c>
      <c r="I38" s="10">
        <f t="shared" si="7"/>
        <v>4500</v>
      </c>
      <c r="J38" s="3" t="s">
        <v>100</v>
      </c>
    </row>
    <row r="39" spans="1:10" s="35" customFormat="1">
      <c r="A39" s="94"/>
      <c r="B39" s="10" t="s">
        <v>101</v>
      </c>
      <c r="C39" s="10" t="s">
        <v>102</v>
      </c>
      <c r="D39" s="12">
        <v>15</v>
      </c>
      <c r="E39" s="12" t="s">
        <v>86</v>
      </c>
      <c r="F39" s="12">
        <v>1</v>
      </c>
      <c r="G39" s="12" t="s">
        <v>27</v>
      </c>
      <c r="H39" s="10">
        <v>450</v>
      </c>
      <c r="I39" s="10">
        <f t="shared" si="7"/>
        <v>6750</v>
      </c>
      <c r="J39" s="3" t="s">
        <v>103</v>
      </c>
    </row>
    <row r="40" spans="1:10" s="35" customFormat="1">
      <c r="A40" s="94"/>
      <c r="B40" s="28" t="s">
        <v>104</v>
      </c>
      <c r="C40" s="10"/>
      <c r="D40" s="12">
        <v>2</v>
      </c>
      <c r="E40" s="12" t="s">
        <v>86</v>
      </c>
      <c r="F40" s="12">
        <v>1</v>
      </c>
      <c r="G40" s="12" t="s">
        <v>27</v>
      </c>
      <c r="H40" s="10">
        <v>3500</v>
      </c>
      <c r="I40" s="10">
        <f t="shared" si="7"/>
        <v>7000</v>
      </c>
      <c r="J40" s="3" t="s">
        <v>105</v>
      </c>
    </row>
    <row r="41" spans="1:10" s="35" customFormat="1">
      <c r="A41" s="94"/>
      <c r="B41" s="28" t="s">
        <v>106</v>
      </c>
      <c r="C41" s="10"/>
      <c r="D41" s="12">
        <v>2</v>
      </c>
      <c r="E41" s="12" t="s">
        <v>86</v>
      </c>
      <c r="F41" s="12">
        <v>1</v>
      </c>
      <c r="G41" s="12" t="s">
        <v>27</v>
      </c>
      <c r="H41" s="10">
        <v>4000</v>
      </c>
      <c r="I41" s="10">
        <f t="shared" si="7"/>
        <v>8000</v>
      </c>
      <c r="J41" s="3" t="s">
        <v>105</v>
      </c>
    </row>
    <row r="42" spans="1:10" s="35" customFormat="1">
      <c r="A42" s="94"/>
      <c r="B42" s="10" t="s">
        <v>107</v>
      </c>
      <c r="C42" s="10"/>
      <c r="D42" s="12">
        <v>2</v>
      </c>
      <c r="E42" s="12" t="s">
        <v>64</v>
      </c>
      <c r="F42" s="12">
        <v>1</v>
      </c>
      <c r="G42" s="12" t="s">
        <v>27</v>
      </c>
      <c r="H42" s="10">
        <v>6500</v>
      </c>
      <c r="I42" s="10">
        <f t="shared" si="7"/>
        <v>13000</v>
      </c>
      <c r="J42" s="3" t="s">
        <v>108</v>
      </c>
    </row>
    <row r="43" spans="1:10" s="35" customFormat="1">
      <c r="A43" s="94"/>
      <c r="B43" s="10" t="s">
        <v>109</v>
      </c>
      <c r="C43" s="10"/>
      <c r="D43" s="12">
        <v>1</v>
      </c>
      <c r="E43" s="12" t="s">
        <v>86</v>
      </c>
      <c r="F43" s="12">
        <v>1</v>
      </c>
      <c r="G43" s="12" t="s">
        <v>27</v>
      </c>
      <c r="H43" s="10">
        <v>11000</v>
      </c>
      <c r="I43" s="10">
        <f t="shared" si="7"/>
        <v>11000</v>
      </c>
      <c r="J43" s="3" t="s">
        <v>110</v>
      </c>
    </row>
    <row r="44" spans="1:10" s="35" customFormat="1">
      <c r="A44" s="94"/>
      <c r="B44" s="10" t="s">
        <v>111</v>
      </c>
      <c r="C44" s="10" t="s">
        <v>112</v>
      </c>
      <c r="D44" s="12">
        <v>1</v>
      </c>
      <c r="E44" s="12" t="s">
        <v>86</v>
      </c>
      <c r="F44" s="12">
        <v>1</v>
      </c>
      <c r="G44" s="12" t="s">
        <v>27</v>
      </c>
      <c r="H44" s="10">
        <v>5000</v>
      </c>
      <c r="I44" s="10">
        <f t="shared" si="7"/>
        <v>5000</v>
      </c>
      <c r="J44" s="3" t="s">
        <v>110</v>
      </c>
    </row>
    <row r="45" spans="1:10" s="35" customFormat="1">
      <c r="A45" s="94"/>
      <c r="B45" s="10" t="s">
        <v>111</v>
      </c>
      <c r="C45" s="10" t="s">
        <v>113</v>
      </c>
      <c r="D45" s="12">
        <v>1</v>
      </c>
      <c r="E45" s="12" t="s">
        <v>86</v>
      </c>
      <c r="F45" s="12">
        <v>1</v>
      </c>
      <c r="G45" s="12" t="s">
        <v>27</v>
      </c>
      <c r="H45" s="10">
        <v>11000</v>
      </c>
      <c r="I45" s="10">
        <f t="shared" si="7"/>
        <v>11000</v>
      </c>
      <c r="J45" s="3" t="s">
        <v>110</v>
      </c>
    </row>
    <row r="46" spans="1:10" s="35" customFormat="1">
      <c r="A46" s="94"/>
      <c r="B46" s="10" t="s">
        <v>114</v>
      </c>
      <c r="C46" s="10"/>
      <c r="D46" s="12">
        <v>1</v>
      </c>
      <c r="E46" s="12" t="s">
        <v>86</v>
      </c>
      <c r="F46" s="12">
        <v>1</v>
      </c>
      <c r="G46" s="12" t="s">
        <v>27</v>
      </c>
      <c r="H46" s="10">
        <v>11000</v>
      </c>
      <c r="I46" s="10">
        <f t="shared" si="7"/>
        <v>11000</v>
      </c>
      <c r="J46" s="3" t="s">
        <v>110</v>
      </c>
    </row>
    <row r="47" spans="1:10" s="35" customFormat="1">
      <c r="A47" s="8" t="s">
        <v>115</v>
      </c>
      <c r="B47" s="8"/>
      <c r="C47" s="27"/>
      <c r="D47" s="8"/>
      <c r="E47" s="8"/>
      <c r="F47" s="8"/>
      <c r="G47" s="8"/>
      <c r="H47" s="8"/>
      <c r="I47" s="23">
        <f>SUM(I34:I46)</f>
        <v>337250</v>
      </c>
      <c r="J47" s="3"/>
    </row>
    <row r="48" spans="1:10">
      <c r="A48" s="88" t="s">
        <v>116</v>
      </c>
      <c r="B48" s="89"/>
      <c r="C48" s="89"/>
      <c r="D48" s="89"/>
      <c r="E48" s="89"/>
      <c r="F48" s="89"/>
      <c r="G48" s="89"/>
      <c r="H48" s="90"/>
      <c r="I48" s="33">
        <f>I7+I11+I14+I29+I33+I47</f>
        <v>1431475</v>
      </c>
      <c r="J48" s="24"/>
    </row>
    <row r="49" spans="1:10">
      <c r="A49" s="88" t="s">
        <v>117</v>
      </c>
      <c r="B49" s="89"/>
      <c r="C49" s="89"/>
      <c r="D49" s="89"/>
      <c r="E49" s="89"/>
      <c r="F49" s="89"/>
      <c r="G49" s="89"/>
      <c r="H49" s="90"/>
      <c r="I49" s="33">
        <f>I48*0.1</f>
        <v>143147.5</v>
      </c>
      <c r="J49" s="24"/>
    </row>
    <row r="50" spans="1:10">
      <c r="A50" s="88" t="s">
        <v>118</v>
      </c>
      <c r="B50" s="89"/>
      <c r="C50" s="89"/>
      <c r="D50" s="89"/>
      <c r="E50" s="89"/>
      <c r="F50" s="89"/>
      <c r="G50" s="89"/>
      <c r="H50" s="90"/>
      <c r="I50" s="33">
        <f>(I48+I49)*0.06</f>
        <v>94477.349999999991</v>
      </c>
      <c r="J50" s="24"/>
    </row>
    <row r="51" spans="1:10">
      <c r="A51" s="88" t="s">
        <v>119</v>
      </c>
      <c r="B51" s="89"/>
      <c r="C51" s="89"/>
      <c r="D51" s="89"/>
      <c r="E51" s="89"/>
      <c r="F51" s="89"/>
      <c r="G51" s="89"/>
      <c r="H51" s="90"/>
      <c r="I51" s="33">
        <f>SUM(I48:I50)</f>
        <v>1669099.85</v>
      </c>
      <c r="J51" s="24"/>
    </row>
    <row r="52" spans="1:10">
      <c r="A52" s="6" t="s">
        <v>120</v>
      </c>
      <c r="B52" s="6"/>
      <c r="C52" s="6"/>
      <c r="D52" s="6"/>
      <c r="E52" s="6"/>
      <c r="F52" s="6"/>
      <c r="G52" s="6"/>
      <c r="H52" s="6"/>
      <c r="I52" s="6"/>
    </row>
    <row r="53" spans="1:10">
      <c r="A53" s="29" t="s">
        <v>121</v>
      </c>
      <c r="B53" s="29"/>
      <c r="C53" s="29"/>
      <c r="D53" s="29"/>
      <c r="E53" s="29"/>
      <c r="F53" s="29"/>
      <c r="G53" s="29"/>
      <c r="H53" s="29"/>
      <c r="I53" s="29"/>
      <c r="J53" s="34"/>
    </row>
    <row r="54" spans="1:10">
      <c r="A54" s="30" t="s">
        <v>122</v>
      </c>
      <c r="B54" s="30"/>
      <c r="C54" s="30"/>
      <c r="D54" s="30"/>
      <c r="E54" s="30"/>
      <c r="F54" s="30"/>
      <c r="G54" s="30"/>
      <c r="H54" s="30"/>
      <c r="I54" s="30"/>
      <c r="J54" s="34"/>
    </row>
    <row r="55" spans="1:10">
      <c r="A55" s="30" t="s">
        <v>123</v>
      </c>
      <c r="B55" s="30"/>
      <c r="C55" s="30"/>
      <c r="D55" s="30"/>
      <c r="E55" s="30"/>
      <c r="F55" s="30"/>
      <c r="G55" s="30"/>
      <c r="H55" s="30"/>
      <c r="I55" s="30"/>
      <c r="J55" s="34"/>
    </row>
    <row r="56" spans="1:10">
      <c r="A56" s="30" t="s">
        <v>124</v>
      </c>
      <c r="B56" s="30"/>
      <c r="C56" s="30"/>
      <c r="D56" s="30"/>
      <c r="E56" s="30"/>
      <c r="F56" s="30"/>
      <c r="G56" s="30"/>
      <c r="H56" s="30"/>
      <c r="I56" s="30"/>
      <c r="J56" s="34"/>
    </row>
    <row r="57" spans="1:10">
      <c r="A57" s="30" t="s">
        <v>125</v>
      </c>
      <c r="B57" s="30"/>
      <c r="C57" s="30"/>
      <c r="D57" s="30"/>
      <c r="E57" s="30"/>
      <c r="F57" s="30"/>
      <c r="G57" s="30"/>
      <c r="H57" s="30"/>
      <c r="I57" s="30"/>
      <c r="J57" s="34"/>
    </row>
    <row r="58" spans="1:10">
      <c r="A58" s="30" t="s">
        <v>126</v>
      </c>
      <c r="B58" s="30"/>
      <c r="C58" s="30"/>
      <c r="D58" s="30"/>
      <c r="E58" s="30"/>
      <c r="F58" s="30"/>
      <c r="G58" s="30"/>
      <c r="H58" s="30"/>
      <c r="I58" s="30"/>
      <c r="J58" s="34"/>
    </row>
    <row r="59" spans="1:10">
      <c r="A59" s="30" t="s">
        <v>127</v>
      </c>
      <c r="B59" s="30"/>
      <c r="C59" s="30"/>
      <c r="D59" s="30"/>
      <c r="E59" s="30"/>
      <c r="F59" s="30"/>
      <c r="G59" s="30"/>
      <c r="H59" s="30"/>
      <c r="I59" s="30"/>
      <c r="J59" s="34"/>
    </row>
    <row r="60" spans="1:10">
      <c r="A60" s="31"/>
      <c r="B60" s="31"/>
      <c r="C60" s="31"/>
      <c r="D60" s="31"/>
      <c r="E60" s="31"/>
      <c r="F60" s="31"/>
      <c r="G60" s="31"/>
      <c r="H60" s="32"/>
      <c r="I60" s="32"/>
      <c r="J60" s="34"/>
    </row>
    <row r="61" spans="1:10">
      <c r="A61" s="31"/>
      <c r="B61" s="31"/>
      <c r="C61" s="31"/>
      <c r="D61" s="31"/>
      <c r="E61" s="31"/>
      <c r="F61" s="31"/>
      <c r="G61" s="31"/>
      <c r="H61" s="32"/>
      <c r="I61" s="32"/>
      <c r="J61" s="34"/>
    </row>
    <row r="62" spans="1:10">
      <c r="A62" s="31"/>
      <c r="B62" s="31"/>
      <c r="C62" s="31"/>
      <c r="D62" s="31"/>
      <c r="E62" s="31"/>
      <c r="F62" s="31"/>
      <c r="G62" s="31"/>
      <c r="H62" s="32"/>
      <c r="I62" s="32"/>
      <c r="J62" s="34"/>
    </row>
    <row r="63" spans="1:10">
      <c r="A63" s="31"/>
      <c r="B63" s="31"/>
      <c r="C63" s="31"/>
      <c r="D63" s="31"/>
      <c r="E63" s="31"/>
      <c r="F63" s="31"/>
      <c r="G63" s="31"/>
      <c r="H63" s="32"/>
      <c r="I63" s="32"/>
      <c r="J63" s="34"/>
    </row>
    <row r="64" spans="1:10">
      <c r="A64" s="31"/>
      <c r="B64" s="31"/>
      <c r="C64" s="31"/>
      <c r="D64" s="31"/>
      <c r="E64" s="31"/>
      <c r="F64" s="31"/>
      <c r="G64" s="31"/>
      <c r="H64" s="32"/>
      <c r="I64" s="32"/>
      <c r="J64" s="34"/>
    </row>
    <row r="65" spans="1:10">
      <c r="A65" s="31"/>
      <c r="B65" s="31"/>
      <c r="C65" s="31"/>
      <c r="D65" s="31"/>
      <c r="E65" s="31"/>
      <c r="F65" s="31"/>
      <c r="G65" s="31"/>
      <c r="H65" s="32"/>
      <c r="I65" s="32"/>
      <c r="J65" s="34"/>
    </row>
  </sheetData>
  <mergeCells count="23">
    <mergeCell ref="A29:H29"/>
    <mergeCell ref="A48:H48"/>
    <mergeCell ref="A1:I1"/>
    <mergeCell ref="D2:E2"/>
    <mergeCell ref="G2:I2"/>
    <mergeCell ref="D3:E3"/>
    <mergeCell ref="G3:I3"/>
    <mergeCell ref="A49:H49"/>
    <mergeCell ref="A50:H50"/>
    <mergeCell ref="A51:H51"/>
    <mergeCell ref="D4:G4"/>
    <mergeCell ref="H4:I4"/>
    <mergeCell ref="A7:H7"/>
    <mergeCell ref="A11:H11"/>
    <mergeCell ref="A14:H14"/>
    <mergeCell ref="A8:A10"/>
    <mergeCell ref="A12:A13"/>
    <mergeCell ref="A15:A28"/>
    <mergeCell ref="A30:A32"/>
    <mergeCell ref="A34:A46"/>
    <mergeCell ref="B34:B36"/>
    <mergeCell ref="C4:C5"/>
    <mergeCell ref="A4:B5"/>
  </mergeCells>
  <phoneticPr fontId="14" type="noConversion"/>
  <hyperlinks>
    <hyperlink ref="B3" r:id="rId1" xr:uid="{00000000-0004-0000-0000-000000000000}"/>
  </hyperlinks>
  <pageMargins left="0.69930555555555596" right="0.69930555555555596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92"/>
  <sheetViews>
    <sheetView tabSelected="1" zoomScaleNormal="100" zoomScalePageLayoutView="80" workbookViewId="0">
      <pane ySplit="5" topLeftCell="A172" activePane="bottomLeft" state="frozen"/>
      <selection pane="bottomLeft" activeCell="K188" sqref="K188"/>
    </sheetView>
  </sheetViews>
  <sheetFormatPr defaultColWidth="9" defaultRowHeight="16.5"/>
  <cols>
    <col min="1" max="1" width="15.125" style="68" customWidth="1"/>
    <col min="2" max="2" width="20.375" style="68" customWidth="1"/>
    <col min="3" max="3" width="32.75" style="68" customWidth="1"/>
    <col min="4" max="7" width="5.875" style="68" customWidth="1"/>
    <col min="8" max="8" width="9" style="69"/>
    <col min="9" max="9" width="15.375" style="69" customWidth="1"/>
    <col min="10" max="10" width="0" style="46" hidden="1" customWidth="1"/>
    <col min="11" max="11" width="24.875" style="39" customWidth="1"/>
    <col min="12" max="16384" width="9" style="40"/>
  </cols>
  <sheetData>
    <row r="1" spans="1:10" ht="21">
      <c r="A1" s="105" t="s">
        <v>149</v>
      </c>
      <c r="B1" s="105"/>
      <c r="C1" s="105"/>
      <c r="D1" s="105"/>
      <c r="E1" s="105"/>
      <c r="F1" s="105"/>
      <c r="G1" s="105"/>
      <c r="H1" s="105"/>
      <c r="I1" s="105"/>
      <c r="J1" s="38"/>
    </row>
    <row r="2" spans="1:10" ht="17.25" hidden="1">
      <c r="A2" s="41" t="s">
        <v>6</v>
      </c>
      <c r="B2" s="42"/>
      <c r="C2" s="43" t="s">
        <v>8</v>
      </c>
      <c r="D2" s="106"/>
      <c r="E2" s="107"/>
      <c r="F2" s="41" t="s">
        <v>9</v>
      </c>
      <c r="G2" s="108"/>
      <c r="H2" s="108"/>
      <c r="I2" s="108"/>
      <c r="J2" s="44"/>
    </row>
    <row r="3" spans="1:10" ht="33" hidden="1">
      <c r="A3" s="43" t="s">
        <v>11</v>
      </c>
      <c r="B3" s="45"/>
      <c r="C3" s="41" t="s">
        <v>13</v>
      </c>
      <c r="D3" s="109"/>
      <c r="E3" s="107"/>
      <c r="F3" s="43" t="s">
        <v>148</v>
      </c>
      <c r="G3" s="108"/>
      <c r="H3" s="108"/>
      <c r="I3" s="108"/>
      <c r="J3" s="44"/>
    </row>
    <row r="4" spans="1:10">
      <c r="A4" s="110" t="s">
        <v>16</v>
      </c>
      <c r="B4" s="110"/>
      <c r="C4" s="111" t="s">
        <v>17</v>
      </c>
      <c r="D4" s="110" t="s">
        <v>18</v>
      </c>
      <c r="E4" s="110"/>
      <c r="F4" s="110"/>
      <c r="G4" s="110"/>
      <c r="H4" s="110" t="s">
        <v>19</v>
      </c>
      <c r="I4" s="110"/>
    </row>
    <row r="5" spans="1:10">
      <c r="A5" s="104"/>
      <c r="B5" s="104"/>
      <c r="C5" s="110"/>
      <c r="D5" s="47" t="s">
        <v>20</v>
      </c>
      <c r="E5" s="47" t="s">
        <v>21</v>
      </c>
      <c r="F5" s="47" t="s">
        <v>20</v>
      </c>
      <c r="G5" s="47" t="s">
        <v>21</v>
      </c>
      <c r="H5" s="47" t="s">
        <v>22</v>
      </c>
      <c r="I5" s="47" t="s">
        <v>23</v>
      </c>
    </row>
    <row r="6" spans="1:10">
      <c r="A6" s="48" t="s">
        <v>24</v>
      </c>
      <c r="B6" s="84" t="s">
        <v>344</v>
      </c>
      <c r="C6" s="49" t="s">
        <v>25</v>
      </c>
      <c r="D6" s="50">
        <v>30</v>
      </c>
      <c r="E6" s="50" t="s">
        <v>26</v>
      </c>
      <c r="F6" s="50">
        <v>3</v>
      </c>
      <c r="G6" s="50" t="s">
        <v>27</v>
      </c>
      <c r="H6" s="49">
        <v>660</v>
      </c>
      <c r="I6" s="49">
        <f>D6*F6*H6</f>
        <v>59400</v>
      </c>
      <c r="J6" s="46">
        <v>1</v>
      </c>
    </row>
    <row r="7" spans="1:10">
      <c r="A7" s="104" t="s">
        <v>28</v>
      </c>
      <c r="B7" s="104"/>
      <c r="C7" s="104"/>
      <c r="D7" s="104"/>
      <c r="E7" s="104"/>
      <c r="F7" s="104"/>
      <c r="G7" s="104"/>
      <c r="H7" s="104"/>
      <c r="I7" s="51">
        <f>SUM(I6:I6)</f>
        <v>59400</v>
      </c>
    </row>
    <row r="8" spans="1:10">
      <c r="A8" s="48" t="s">
        <v>1</v>
      </c>
      <c r="B8" s="49" t="s">
        <v>146</v>
      </c>
      <c r="C8" s="49"/>
      <c r="D8" s="50">
        <v>1</v>
      </c>
      <c r="E8" s="50" t="s">
        <v>31</v>
      </c>
      <c r="F8" s="50">
        <v>1</v>
      </c>
      <c r="G8" s="50" t="s">
        <v>27</v>
      </c>
      <c r="H8" s="49">
        <v>0</v>
      </c>
      <c r="I8" s="49">
        <f t="shared" ref="I8" si="0">D8*F8*H8</f>
        <v>0</v>
      </c>
      <c r="J8" s="46" t="s">
        <v>32</v>
      </c>
    </row>
    <row r="9" spans="1:10">
      <c r="A9" s="104" t="s">
        <v>28</v>
      </c>
      <c r="B9" s="104"/>
      <c r="C9" s="104"/>
      <c r="D9" s="104"/>
      <c r="E9" s="104"/>
      <c r="F9" s="104"/>
      <c r="G9" s="104"/>
      <c r="H9" s="104"/>
      <c r="I9" s="51">
        <f>SUM(I8:I8)</f>
        <v>0</v>
      </c>
    </row>
    <row r="10" spans="1:10" ht="22.5" customHeight="1">
      <c r="A10" s="78" t="s">
        <v>37</v>
      </c>
      <c r="B10" s="49" t="s">
        <v>418</v>
      </c>
      <c r="C10" s="49" t="s">
        <v>222</v>
      </c>
      <c r="D10" s="50">
        <v>50</v>
      </c>
      <c r="E10" s="50" t="s">
        <v>147</v>
      </c>
      <c r="F10" s="50">
        <v>1</v>
      </c>
      <c r="G10" s="50" t="s">
        <v>31</v>
      </c>
      <c r="H10" s="49">
        <v>400</v>
      </c>
      <c r="I10" s="49">
        <f>D10*F10*H10</f>
        <v>20000</v>
      </c>
      <c r="J10" s="52" t="s">
        <v>40</v>
      </c>
    </row>
    <row r="11" spans="1:10">
      <c r="A11" s="104" t="s">
        <v>43</v>
      </c>
      <c r="B11" s="104"/>
      <c r="C11" s="104"/>
      <c r="D11" s="104"/>
      <c r="E11" s="104"/>
      <c r="F11" s="104"/>
      <c r="G11" s="104"/>
      <c r="H11" s="104"/>
      <c r="I11" s="51">
        <f>SUM(I10:I10)</f>
        <v>20000</v>
      </c>
    </row>
    <row r="12" spans="1:10">
      <c r="A12" s="112" t="s">
        <v>128</v>
      </c>
      <c r="B12" s="84" t="s">
        <v>188</v>
      </c>
      <c r="C12" s="49" t="s">
        <v>169</v>
      </c>
      <c r="D12" s="50">
        <v>2</v>
      </c>
      <c r="E12" s="50" t="s">
        <v>182</v>
      </c>
      <c r="F12" s="50">
        <v>2</v>
      </c>
      <c r="G12" s="50" t="s">
        <v>144</v>
      </c>
      <c r="H12" s="49">
        <v>3500</v>
      </c>
      <c r="I12" s="49">
        <f>D12*F12*H12</f>
        <v>14000</v>
      </c>
      <c r="J12" s="52"/>
    </row>
    <row r="13" spans="1:10">
      <c r="A13" s="112"/>
      <c r="B13" s="84" t="s">
        <v>188</v>
      </c>
      <c r="C13" s="49" t="s">
        <v>131</v>
      </c>
      <c r="D13" s="50">
        <v>10</v>
      </c>
      <c r="E13" s="50" t="s">
        <v>182</v>
      </c>
      <c r="F13" s="50">
        <v>2</v>
      </c>
      <c r="G13" s="50" t="s">
        <v>144</v>
      </c>
      <c r="H13" s="49">
        <v>1500</v>
      </c>
      <c r="I13" s="49">
        <f t="shared" ref="I13:I14" si="1">D13*F13*H13</f>
        <v>30000</v>
      </c>
      <c r="J13" s="52"/>
    </row>
    <row r="14" spans="1:10">
      <c r="A14" s="112"/>
      <c r="B14" s="84" t="s">
        <v>130</v>
      </c>
      <c r="C14" s="49" t="s">
        <v>202</v>
      </c>
      <c r="D14" s="50">
        <v>5</v>
      </c>
      <c r="E14" s="50" t="s">
        <v>129</v>
      </c>
      <c r="F14" s="50">
        <v>4</v>
      </c>
      <c r="G14" s="50" t="s">
        <v>27</v>
      </c>
      <c r="H14" s="49">
        <v>2200</v>
      </c>
      <c r="I14" s="49">
        <f t="shared" si="1"/>
        <v>44000</v>
      </c>
      <c r="J14" s="52"/>
    </row>
    <row r="15" spans="1:10">
      <c r="A15" s="104" t="s">
        <v>132</v>
      </c>
      <c r="B15" s="104"/>
      <c r="C15" s="104"/>
      <c r="D15" s="104"/>
      <c r="E15" s="104"/>
      <c r="F15" s="104"/>
      <c r="G15" s="104"/>
      <c r="H15" s="104"/>
      <c r="I15" s="51">
        <f>SUM(I12:I14)</f>
        <v>88000</v>
      </c>
    </row>
    <row r="16" spans="1:10">
      <c r="A16" s="116" t="s">
        <v>198</v>
      </c>
      <c r="B16" s="36" t="s">
        <v>191</v>
      </c>
      <c r="C16" s="55"/>
      <c r="D16" s="56"/>
      <c r="E16" s="56"/>
      <c r="F16" s="56"/>
      <c r="G16" s="56"/>
      <c r="H16" s="55"/>
      <c r="I16" s="57"/>
    </row>
    <row r="17" spans="1:10">
      <c r="A17" s="117"/>
      <c r="B17" s="86" t="s">
        <v>408</v>
      </c>
      <c r="C17" s="59" t="s">
        <v>360</v>
      </c>
      <c r="D17" s="60">
        <v>15</v>
      </c>
      <c r="E17" s="60" t="s">
        <v>47</v>
      </c>
      <c r="F17" s="60">
        <v>1</v>
      </c>
      <c r="G17" s="60" t="s">
        <v>31</v>
      </c>
      <c r="H17" s="37">
        <v>180</v>
      </c>
      <c r="I17" s="58">
        <f t="shared" ref="I17" si="2">D17*F17*H17</f>
        <v>2700</v>
      </c>
    </row>
    <row r="18" spans="1:10">
      <c r="A18" s="117"/>
      <c r="B18" s="86" t="s">
        <v>192</v>
      </c>
      <c r="C18" s="87" t="s">
        <v>360</v>
      </c>
      <c r="D18" s="60">
        <v>15</v>
      </c>
      <c r="E18" s="60" t="s">
        <v>47</v>
      </c>
      <c r="F18" s="60">
        <v>1</v>
      </c>
      <c r="G18" s="60" t="s">
        <v>31</v>
      </c>
      <c r="H18" s="37">
        <v>180</v>
      </c>
      <c r="I18" s="58">
        <f t="shared" ref="I18" si="3">D18*F18*H18</f>
        <v>2700</v>
      </c>
    </row>
    <row r="19" spans="1:10">
      <c r="A19" s="117"/>
      <c r="B19" s="86" t="s">
        <v>405</v>
      </c>
      <c r="C19" s="87" t="s">
        <v>407</v>
      </c>
      <c r="D19" s="60">
        <v>5</v>
      </c>
      <c r="E19" s="60" t="s">
        <v>406</v>
      </c>
      <c r="F19" s="60">
        <v>1</v>
      </c>
      <c r="G19" s="60" t="s">
        <v>31</v>
      </c>
      <c r="H19" s="37">
        <v>260</v>
      </c>
      <c r="I19" s="58">
        <f t="shared" ref="I19" si="4">D19*F19*H19</f>
        <v>1300</v>
      </c>
    </row>
    <row r="20" spans="1:10">
      <c r="A20" s="117"/>
      <c r="B20" s="86" t="s">
        <v>166</v>
      </c>
      <c r="C20" s="49"/>
      <c r="D20" s="62">
        <v>1</v>
      </c>
      <c r="E20" s="62" t="s">
        <v>182</v>
      </c>
      <c r="F20" s="62">
        <v>2</v>
      </c>
      <c r="G20" s="60" t="s">
        <v>31</v>
      </c>
      <c r="H20" s="37">
        <v>1200</v>
      </c>
      <c r="I20" s="37">
        <f t="shared" ref="I20:I21" si="5">D20*F20*H20</f>
        <v>2400</v>
      </c>
    </row>
    <row r="21" spans="1:10">
      <c r="A21" s="117"/>
      <c r="B21" s="86" t="s">
        <v>167</v>
      </c>
      <c r="C21" s="49"/>
      <c r="D21" s="62">
        <v>4</v>
      </c>
      <c r="E21" s="62" t="s">
        <v>165</v>
      </c>
      <c r="F21" s="62">
        <v>1</v>
      </c>
      <c r="G21" s="60" t="s">
        <v>31</v>
      </c>
      <c r="H21" s="37">
        <v>350</v>
      </c>
      <c r="I21" s="37">
        <f t="shared" si="5"/>
        <v>1400</v>
      </c>
    </row>
    <row r="22" spans="1:10">
      <c r="A22" s="117"/>
      <c r="B22" s="36" t="s">
        <v>216</v>
      </c>
      <c r="C22" s="55"/>
      <c r="D22" s="56"/>
      <c r="E22" s="56"/>
      <c r="F22" s="56"/>
      <c r="G22" s="56"/>
      <c r="H22" s="55"/>
      <c r="I22" s="57"/>
      <c r="J22" s="52"/>
    </row>
    <row r="23" spans="1:10">
      <c r="A23" s="117"/>
      <c r="B23" s="37" t="s">
        <v>213</v>
      </c>
      <c r="C23" s="74" t="s">
        <v>223</v>
      </c>
      <c r="D23" s="62">
        <v>13</v>
      </c>
      <c r="E23" s="62" t="s">
        <v>133</v>
      </c>
      <c r="F23" s="62">
        <v>1</v>
      </c>
      <c r="G23" s="60" t="s">
        <v>31</v>
      </c>
      <c r="H23" s="37">
        <v>950</v>
      </c>
      <c r="I23" s="58">
        <f t="shared" ref="I23:I29" si="6">D23*F23*H23</f>
        <v>12350</v>
      </c>
      <c r="J23" s="61"/>
    </row>
    <row r="24" spans="1:10">
      <c r="A24" s="117"/>
      <c r="B24" s="58" t="s">
        <v>215</v>
      </c>
      <c r="C24" s="59" t="s">
        <v>224</v>
      </c>
      <c r="D24" s="60">
        <v>18</v>
      </c>
      <c r="E24" s="62" t="s">
        <v>133</v>
      </c>
      <c r="F24" s="62">
        <v>1</v>
      </c>
      <c r="G24" s="60" t="s">
        <v>31</v>
      </c>
      <c r="H24" s="58">
        <v>2200</v>
      </c>
      <c r="I24" s="58">
        <f t="shared" si="6"/>
        <v>39600</v>
      </c>
      <c r="J24" s="61"/>
    </row>
    <row r="25" spans="1:10">
      <c r="A25" s="117"/>
      <c r="B25" s="58" t="s">
        <v>217</v>
      </c>
      <c r="C25" s="59" t="s">
        <v>218</v>
      </c>
      <c r="D25" s="60">
        <v>52</v>
      </c>
      <c r="E25" s="60" t="s">
        <v>47</v>
      </c>
      <c r="F25" s="62">
        <v>1</v>
      </c>
      <c r="G25" s="60" t="s">
        <v>31</v>
      </c>
      <c r="H25" s="58">
        <v>380</v>
      </c>
      <c r="I25" s="58">
        <f t="shared" si="6"/>
        <v>19760</v>
      </c>
      <c r="J25" s="61"/>
    </row>
    <row r="26" spans="1:10">
      <c r="A26" s="117"/>
      <c r="B26" s="58" t="s">
        <v>219</v>
      </c>
      <c r="C26" s="80" t="s">
        <v>360</v>
      </c>
      <c r="D26" s="60">
        <v>15</v>
      </c>
      <c r="E26" s="60" t="s">
        <v>47</v>
      </c>
      <c r="F26" s="60">
        <v>1</v>
      </c>
      <c r="G26" s="60" t="s">
        <v>31</v>
      </c>
      <c r="H26" s="58">
        <v>180</v>
      </c>
      <c r="I26" s="58">
        <f t="shared" si="6"/>
        <v>2700</v>
      </c>
      <c r="J26" s="61"/>
    </row>
    <row r="27" spans="1:10" ht="28.5">
      <c r="A27" s="117"/>
      <c r="B27" s="58" t="s">
        <v>220</v>
      </c>
      <c r="C27" s="59" t="s">
        <v>361</v>
      </c>
      <c r="D27" s="60">
        <v>15</v>
      </c>
      <c r="E27" s="60" t="s">
        <v>47</v>
      </c>
      <c r="F27" s="60">
        <v>1</v>
      </c>
      <c r="G27" s="60" t="s">
        <v>31</v>
      </c>
      <c r="H27" s="58">
        <v>320</v>
      </c>
      <c r="I27" s="58">
        <f t="shared" si="6"/>
        <v>4800</v>
      </c>
      <c r="J27" s="61"/>
    </row>
    <row r="28" spans="1:10" ht="28.5">
      <c r="A28" s="117"/>
      <c r="B28" s="58" t="s">
        <v>220</v>
      </c>
      <c r="C28" s="59" t="s">
        <v>362</v>
      </c>
      <c r="D28" s="60">
        <v>1</v>
      </c>
      <c r="E28" s="60" t="s">
        <v>221</v>
      </c>
      <c r="F28" s="60">
        <v>1</v>
      </c>
      <c r="G28" s="60" t="s">
        <v>31</v>
      </c>
      <c r="H28" s="58">
        <v>4200</v>
      </c>
      <c r="I28" s="58">
        <f t="shared" ref="I28" si="7">D28*F28*H28</f>
        <v>4200</v>
      </c>
      <c r="J28" s="61"/>
    </row>
    <row r="29" spans="1:10">
      <c r="A29" s="117"/>
      <c r="B29" s="37" t="s">
        <v>154</v>
      </c>
      <c r="C29" s="74" t="s">
        <v>157</v>
      </c>
      <c r="D29" s="62">
        <v>3</v>
      </c>
      <c r="E29" s="62" t="s">
        <v>58</v>
      </c>
      <c r="F29" s="62">
        <v>1</v>
      </c>
      <c r="G29" s="60" t="s">
        <v>31</v>
      </c>
      <c r="H29" s="37">
        <v>120</v>
      </c>
      <c r="I29" s="58">
        <f t="shared" si="6"/>
        <v>360</v>
      </c>
      <c r="J29" s="61"/>
    </row>
    <row r="30" spans="1:10" ht="28.5">
      <c r="A30" s="117"/>
      <c r="B30" s="58" t="s">
        <v>227</v>
      </c>
      <c r="C30" s="59" t="s">
        <v>228</v>
      </c>
      <c r="D30" s="60">
        <v>1</v>
      </c>
      <c r="E30" s="62" t="s">
        <v>133</v>
      </c>
      <c r="F30" s="62">
        <v>1</v>
      </c>
      <c r="G30" s="60" t="s">
        <v>31</v>
      </c>
      <c r="H30" s="58">
        <v>6500</v>
      </c>
      <c r="I30" s="58">
        <f t="shared" ref="I30" si="8">D30*F30*H30</f>
        <v>6500</v>
      </c>
      <c r="J30" s="61"/>
    </row>
    <row r="31" spans="1:10">
      <c r="A31" s="117"/>
      <c r="B31" s="36" t="s">
        <v>238</v>
      </c>
      <c r="C31" s="55"/>
      <c r="D31" s="56"/>
      <c r="E31" s="56"/>
      <c r="F31" s="56"/>
      <c r="G31" s="56"/>
      <c r="H31" s="55"/>
      <c r="I31" s="57"/>
      <c r="J31" s="52"/>
    </row>
    <row r="32" spans="1:10">
      <c r="A32" s="117"/>
      <c r="B32" s="58" t="s">
        <v>173</v>
      </c>
      <c r="C32" s="59" t="s">
        <v>183</v>
      </c>
      <c r="D32" s="60">
        <v>300</v>
      </c>
      <c r="E32" s="60" t="s">
        <v>47</v>
      </c>
      <c r="F32" s="60">
        <v>5</v>
      </c>
      <c r="G32" s="60" t="s">
        <v>214</v>
      </c>
      <c r="H32" s="58">
        <v>280</v>
      </c>
      <c r="I32" s="58">
        <f>D32*F32*H32</f>
        <v>420000</v>
      </c>
      <c r="J32" s="61"/>
    </row>
    <row r="33" spans="1:10">
      <c r="A33" s="117"/>
      <c r="B33" s="58" t="s">
        <v>174</v>
      </c>
      <c r="C33" s="59" t="s">
        <v>175</v>
      </c>
      <c r="D33" s="60">
        <v>300</v>
      </c>
      <c r="E33" s="60" t="s">
        <v>47</v>
      </c>
      <c r="F33" s="60">
        <v>1</v>
      </c>
      <c r="G33" s="60" t="s">
        <v>31</v>
      </c>
      <c r="H33" s="58">
        <v>50</v>
      </c>
      <c r="I33" s="58">
        <f t="shared" ref="I33:I41" si="9">D33*F33*H33</f>
        <v>15000</v>
      </c>
      <c r="J33" s="61"/>
    </row>
    <row r="34" spans="1:10">
      <c r="A34" s="117"/>
      <c r="B34" s="58" t="s">
        <v>174</v>
      </c>
      <c r="C34" s="59" t="s">
        <v>186</v>
      </c>
      <c r="D34" s="60">
        <v>280</v>
      </c>
      <c r="E34" s="60" t="s">
        <v>47</v>
      </c>
      <c r="F34" s="60">
        <v>1</v>
      </c>
      <c r="G34" s="60" t="s">
        <v>31</v>
      </c>
      <c r="H34" s="58">
        <v>50</v>
      </c>
      <c r="I34" s="58">
        <f t="shared" si="9"/>
        <v>14000</v>
      </c>
      <c r="J34" s="61"/>
    </row>
    <row r="35" spans="1:10">
      <c r="A35" s="117"/>
      <c r="B35" s="58" t="s">
        <v>189</v>
      </c>
      <c r="C35" s="59"/>
      <c r="D35" s="60">
        <v>2</v>
      </c>
      <c r="E35" s="60" t="s">
        <v>133</v>
      </c>
      <c r="F35" s="60">
        <v>1</v>
      </c>
      <c r="G35" s="60" t="s">
        <v>31</v>
      </c>
      <c r="H35" s="58">
        <v>4800</v>
      </c>
      <c r="I35" s="58">
        <f t="shared" si="9"/>
        <v>9600</v>
      </c>
      <c r="J35" s="61"/>
    </row>
    <row r="36" spans="1:10">
      <c r="A36" s="117"/>
      <c r="B36" s="58" t="s">
        <v>225</v>
      </c>
      <c r="C36" s="59" t="s">
        <v>363</v>
      </c>
      <c r="D36" s="60">
        <v>300</v>
      </c>
      <c r="E36" s="60" t="s">
        <v>47</v>
      </c>
      <c r="F36" s="60">
        <v>1</v>
      </c>
      <c r="G36" s="60" t="s">
        <v>145</v>
      </c>
      <c r="H36" s="58">
        <v>150</v>
      </c>
      <c r="I36" s="58">
        <f t="shared" ref="I36" si="10">D36*F36*H36</f>
        <v>45000</v>
      </c>
      <c r="J36" s="61"/>
    </row>
    <row r="37" spans="1:10">
      <c r="A37" s="117"/>
      <c r="B37" s="58" t="s">
        <v>150</v>
      </c>
      <c r="C37" s="59" t="s">
        <v>226</v>
      </c>
      <c r="D37" s="60">
        <v>60</v>
      </c>
      <c r="E37" s="60" t="s">
        <v>47</v>
      </c>
      <c r="F37" s="60">
        <v>1</v>
      </c>
      <c r="G37" s="60" t="s">
        <v>145</v>
      </c>
      <c r="H37" s="58">
        <v>120</v>
      </c>
      <c r="I37" s="58">
        <f t="shared" si="9"/>
        <v>7200</v>
      </c>
      <c r="J37" s="61"/>
    </row>
    <row r="38" spans="1:10">
      <c r="A38" s="117"/>
      <c r="B38" s="58" t="s">
        <v>151</v>
      </c>
      <c r="C38" s="59" t="s">
        <v>364</v>
      </c>
      <c r="D38" s="60">
        <v>70</v>
      </c>
      <c r="E38" s="60" t="s">
        <v>47</v>
      </c>
      <c r="F38" s="60">
        <v>1</v>
      </c>
      <c r="G38" s="60" t="s">
        <v>31</v>
      </c>
      <c r="H38" s="58">
        <v>150</v>
      </c>
      <c r="I38" s="58">
        <f t="shared" si="9"/>
        <v>10500</v>
      </c>
      <c r="J38" s="61"/>
    </row>
    <row r="39" spans="1:10">
      <c r="A39" s="117"/>
      <c r="B39" s="37" t="s">
        <v>152</v>
      </c>
      <c r="C39" s="74" t="s">
        <v>156</v>
      </c>
      <c r="D39" s="62">
        <v>16</v>
      </c>
      <c r="E39" s="62" t="s">
        <v>134</v>
      </c>
      <c r="F39" s="62">
        <v>1</v>
      </c>
      <c r="G39" s="60" t="s">
        <v>31</v>
      </c>
      <c r="H39" s="37">
        <v>260</v>
      </c>
      <c r="I39" s="58">
        <f t="shared" si="9"/>
        <v>4160</v>
      </c>
      <c r="J39" s="61"/>
    </row>
    <row r="40" spans="1:10">
      <c r="A40" s="117"/>
      <c r="B40" s="37" t="s">
        <v>153</v>
      </c>
      <c r="C40" s="74" t="s">
        <v>229</v>
      </c>
      <c r="D40" s="62">
        <v>16</v>
      </c>
      <c r="E40" s="62" t="s">
        <v>134</v>
      </c>
      <c r="F40" s="62">
        <v>1</v>
      </c>
      <c r="G40" s="60" t="s">
        <v>31</v>
      </c>
      <c r="H40" s="37">
        <v>280</v>
      </c>
      <c r="I40" s="58">
        <f t="shared" si="9"/>
        <v>4480</v>
      </c>
      <c r="J40" s="61"/>
    </row>
    <row r="41" spans="1:10">
      <c r="A41" s="117"/>
      <c r="B41" s="37" t="s">
        <v>155</v>
      </c>
      <c r="C41" s="74" t="s">
        <v>158</v>
      </c>
      <c r="D41" s="60">
        <v>2</v>
      </c>
      <c r="E41" s="60" t="s">
        <v>64</v>
      </c>
      <c r="F41" s="60">
        <v>1</v>
      </c>
      <c r="G41" s="60" t="s">
        <v>142</v>
      </c>
      <c r="H41" s="58">
        <v>5500</v>
      </c>
      <c r="I41" s="58">
        <f t="shared" si="9"/>
        <v>11000</v>
      </c>
      <c r="J41" s="61"/>
    </row>
    <row r="42" spans="1:10">
      <c r="A42" s="117"/>
      <c r="B42" s="37" t="s">
        <v>230</v>
      </c>
      <c r="C42" s="37"/>
      <c r="D42" s="62">
        <v>1</v>
      </c>
      <c r="E42" s="62" t="s">
        <v>133</v>
      </c>
      <c r="F42" s="62">
        <v>1</v>
      </c>
      <c r="G42" s="60" t="s">
        <v>31</v>
      </c>
      <c r="H42" s="37">
        <v>4500</v>
      </c>
      <c r="I42" s="58">
        <f t="shared" ref="I42" si="11">D42*F42*H42</f>
        <v>4500</v>
      </c>
      <c r="J42" s="61"/>
    </row>
    <row r="43" spans="1:10">
      <c r="A43" s="117"/>
      <c r="B43" s="37" t="s">
        <v>365</v>
      </c>
      <c r="C43" s="37" t="s">
        <v>236</v>
      </c>
      <c r="D43" s="60">
        <v>80</v>
      </c>
      <c r="E43" s="60" t="s">
        <v>47</v>
      </c>
      <c r="F43" s="62">
        <v>1</v>
      </c>
      <c r="G43" s="60" t="s">
        <v>31</v>
      </c>
      <c r="H43" s="58">
        <v>520</v>
      </c>
      <c r="I43" s="58">
        <f t="shared" ref="I43:I55" si="12">D43*F43*H43</f>
        <v>41600</v>
      </c>
      <c r="J43" s="61"/>
    </row>
    <row r="44" spans="1:10">
      <c r="A44" s="117"/>
      <c r="B44" s="37" t="s">
        <v>345</v>
      </c>
      <c r="C44" s="37" t="s">
        <v>237</v>
      </c>
      <c r="D44" s="60">
        <v>1</v>
      </c>
      <c r="E44" s="62" t="s">
        <v>133</v>
      </c>
      <c r="F44" s="62">
        <v>1</v>
      </c>
      <c r="G44" s="60" t="s">
        <v>31</v>
      </c>
      <c r="H44" s="58">
        <v>21500</v>
      </c>
      <c r="I44" s="58">
        <f t="shared" si="12"/>
        <v>21500</v>
      </c>
      <c r="J44" s="61"/>
    </row>
    <row r="45" spans="1:10">
      <c r="A45" s="117"/>
      <c r="B45" s="37" t="s">
        <v>346</v>
      </c>
      <c r="C45" s="37" t="s">
        <v>231</v>
      </c>
      <c r="D45" s="60">
        <v>1</v>
      </c>
      <c r="E45" s="62" t="s">
        <v>133</v>
      </c>
      <c r="F45" s="62">
        <v>1</v>
      </c>
      <c r="G45" s="60" t="s">
        <v>31</v>
      </c>
      <c r="H45" s="58">
        <v>4800</v>
      </c>
      <c r="I45" s="58">
        <f t="shared" si="12"/>
        <v>4800</v>
      </c>
      <c r="J45" s="61"/>
    </row>
    <row r="46" spans="1:10">
      <c r="A46" s="117"/>
      <c r="B46" s="37" t="s">
        <v>232</v>
      </c>
      <c r="C46" s="37" t="s">
        <v>233</v>
      </c>
      <c r="D46" s="60">
        <v>1</v>
      </c>
      <c r="E46" s="62" t="s">
        <v>133</v>
      </c>
      <c r="F46" s="62">
        <v>1</v>
      </c>
      <c r="G46" s="60" t="s">
        <v>31</v>
      </c>
      <c r="H46" s="58">
        <v>8500</v>
      </c>
      <c r="I46" s="58">
        <f t="shared" si="12"/>
        <v>8500</v>
      </c>
      <c r="J46" s="61"/>
    </row>
    <row r="47" spans="1:10">
      <c r="A47" s="117"/>
      <c r="B47" s="37" t="s">
        <v>366</v>
      </c>
      <c r="C47" s="37" t="s">
        <v>236</v>
      </c>
      <c r="D47" s="60">
        <v>80</v>
      </c>
      <c r="E47" s="60" t="s">
        <v>47</v>
      </c>
      <c r="F47" s="62">
        <v>1</v>
      </c>
      <c r="G47" s="60" t="s">
        <v>31</v>
      </c>
      <c r="H47" s="58">
        <v>520</v>
      </c>
      <c r="I47" s="58">
        <f t="shared" ref="I47" si="13">D47*F47*H47</f>
        <v>41600</v>
      </c>
      <c r="J47" s="61"/>
    </row>
    <row r="48" spans="1:10">
      <c r="A48" s="117"/>
      <c r="B48" s="37" t="s">
        <v>347</v>
      </c>
      <c r="C48" s="37" t="s">
        <v>237</v>
      </c>
      <c r="D48" s="60">
        <v>1</v>
      </c>
      <c r="E48" s="62" t="s">
        <v>133</v>
      </c>
      <c r="F48" s="62">
        <v>1</v>
      </c>
      <c r="G48" s="60" t="s">
        <v>31</v>
      </c>
      <c r="H48" s="58">
        <v>21500</v>
      </c>
      <c r="I48" s="58">
        <f t="shared" ref="I48:I49" si="14">D48*F48*H48</f>
        <v>21500</v>
      </c>
      <c r="J48" s="61"/>
    </row>
    <row r="49" spans="1:11">
      <c r="A49" s="117"/>
      <c r="B49" s="37" t="s">
        <v>348</v>
      </c>
      <c r="C49" s="37" t="s">
        <v>231</v>
      </c>
      <c r="D49" s="60">
        <v>1</v>
      </c>
      <c r="E49" s="62" t="s">
        <v>133</v>
      </c>
      <c r="F49" s="62">
        <v>1</v>
      </c>
      <c r="G49" s="60" t="s">
        <v>31</v>
      </c>
      <c r="H49" s="58">
        <v>4800</v>
      </c>
      <c r="I49" s="58">
        <f t="shared" si="14"/>
        <v>4800</v>
      </c>
      <c r="J49" s="61"/>
    </row>
    <row r="50" spans="1:11">
      <c r="A50" s="117"/>
      <c r="B50" s="37" t="s">
        <v>234</v>
      </c>
      <c r="C50" s="37" t="s">
        <v>235</v>
      </c>
      <c r="D50" s="60">
        <v>1</v>
      </c>
      <c r="E50" s="62" t="s">
        <v>133</v>
      </c>
      <c r="F50" s="62">
        <v>1</v>
      </c>
      <c r="G50" s="60" t="s">
        <v>31</v>
      </c>
      <c r="H50" s="58">
        <v>6500</v>
      </c>
      <c r="I50" s="58">
        <f t="shared" si="12"/>
        <v>6500</v>
      </c>
      <c r="J50" s="61"/>
    </row>
    <row r="51" spans="1:11" s="54" customFormat="1">
      <c r="A51" s="117"/>
      <c r="B51" s="37" t="s">
        <v>203</v>
      </c>
      <c r="C51" s="74" t="s">
        <v>185</v>
      </c>
      <c r="D51" s="62">
        <v>180</v>
      </c>
      <c r="E51" s="62" t="s">
        <v>184</v>
      </c>
      <c r="F51" s="62">
        <v>4</v>
      </c>
      <c r="G51" s="60" t="s">
        <v>31</v>
      </c>
      <c r="H51" s="37">
        <v>22</v>
      </c>
      <c r="I51" s="58">
        <f t="shared" si="12"/>
        <v>15840</v>
      </c>
      <c r="J51" s="61"/>
      <c r="K51" s="53"/>
    </row>
    <row r="52" spans="1:11" s="54" customFormat="1">
      <c r="A52" s="117"/>
      <c r="B52" s="37" t="s">
        <v>203</v>
      </c>
      <c r="C52" s="74" t="s">
        <v>204</v>
      </c>
      <c r="D52" s="62">
        <v>18</v>
      </c>
      <c r="E52" s="62" t="s">
        <v>184</v>
      </c>
      <c r="F52" s="62">
        <v>4</v>
      </c>
      <c r="G52" s="60" t="s">
        <v>31</v>
      </c>
      <c r="H52" s="37">
        <v>280</v>
      </c>
      <c r="I52" s="58">
        <f t="shared" si="12"/>
        <v>20160</v>
      </c>
      <c r="J52" s="61"/>
      <c r="K52" s="53"/>
    </row>
    <row r="53" spans="1:11" s="54" customFormat="1">
      <c r="A53" s="117"/>
      <c r="B53" s="37" t="s">
        <v>203</v>
      </c>
      <c r="C53" s="74" t="s">
        <v>205</v>
      </c>
      <c r="D53" s="62">
        <v>18</v>
      </c>
      <c r="E53" s="62" t="s">
        <v>184</v>
      </c>
      <c r="F53" s="62">
        <v>4</v>
      </c>
      <c r="G53" s="60" t="s">
        <v>31</v>
      </c>
      <c r="H53" s="37">
        <v>48</v>
      </c>
      <c r="I53" s="58">
        <f t="shared" si="12"/>
        <v>3456</v>
      </c>
      <c r="J53" s="61"/>
      <c r="K53" s="53"/>
    </row>
    <row r="54" spans="1:11">
      <c r="A54" s="117"/>
      <c r="B54" s="37" t="s">
        <v>160</v>
      </c>
      <c r="C54" s="74" t="s">
        <v>159</v>
      </c>
      <c r="D54" s="62">
        <v>1</v>
      </c>
      <c r="E54" s="62" t="s">
        <v>133</v>
      </c>
      <c r="F54" s="62">
        <v>1</v>
      </c>
      <c r="G54" s="60" t="s">
        <v>31</v>
      </c>
      <c r="H54" s="37">
        <v>2500</v>
      </c>
      <c r="I54" s="58">
        <f t="shared" si="12"/>
        <v>2500</v>
      </c>
      <c r="J54" s="61"/>
    </row>
    <row r="55" spans="1:11" s="54" customFormat="1">
      <c r="A55" s="117"/>
      <c r="B55" s="37" t="s">
        <v>161</v>
      </c>
      <c r="C55" s="37" t="s">
        <v>163</v>
      </c>
      <c r="D55" s="62">
        <v>100</v>
      </c>
      <c r="E55" s="62" t="s">
        <v>162</v>
      </c>
      <c r="F55" s="62">
        <v>1</v>
      </c>
      <c r="G55" s="60" t="s">
        <v>31</v>
      </c>
      <c r="H55" s="37">
        <v>40</v>
      </c>
      <c r="I55" s="58">
        <f t="shared" si="12"/>
        <v>4000</v>
      </c>
      <c r="J55" s="52"/>
      <c r="K55" s="53"/>
    </row>
    <row r="56" spans="1:11">
      <c r="A56" s="117"/>
      <c r="B56" s="36" t="s">
        <v>239</v>
      </c>
      <c r="C56" s="55"/>
      <c r="D56" s="56"/>
      <c r="E56" s="56"/>
      <c r="F56" s="56"/>
      <c r="G56" s="56"/>
      <c r="H56" s="55"/>
      <c r="I56" s="57"/>
      <c r="J56" s="52"/>
    </row>
    <row r="57" spans="1:11">
      <c r="A57" s="117"/>
      <c r="B57" s="37" t="s">
        <v>241</v>
      </c>
      <c r="C57" s="37" t="s">
        <v>243</v>
      </c>
      <c r="D57" s="60">
        <v>15</v>
      </c>
      <c r="E57" s="60" t="s">
        <v>47</v>
      </c>
      <c r="F57" s="62">
        <v>1</v>
      </c>
      <c r="G57" s="60" t="s">
        <v>31</v>
      </c>
      <c r="H57" s="58">
        <v>180</v>
      </c>
      <c r="I57" s="58">
        <f t="shared" ref="I57" si="15">D57*F57*H57</f>
        <v>2700</v>
      </c>
      <c r="J57" s="61"/>
    </row>
    <row r="58" spans="1:11">
      <c r="A58" s="117"/>
      <c r="B58" s="37" t="s">
        <v>242</v>
      </c>
      <c r="C58" s="37" t="s">
        <v>244</v>
      </c>
      <c r="D58" s="60">
        <v>10</v>
      </c>
      <c r="E58" s="60" t="s">
        <v>47</v>
      </c>
      <c r="F58" s="62">
        <v>1</v>
      </c>
      <c r="G58" s="60" t="s">
        <v>31</v>
      </c>
      <c r="H58" s="58">
        <v>180</v>
      </c>
      <c r="I58" s="58">
        <f t="shared" ref="I58" si="16">D58*F58*H58</f>
        <v>1800</v>
      </c>
      <c r="J58" s="61"/>
    </row>
    <row r="59" spans="1:11">
      <c r="A59" s="117"/>
      <c r="B59" s="36" t="s">
        <v>211</v>
      </c>
      <c r="C59" s="55"/>
      <c r="D59" s="56"/>
      <c r="E59" s="56"/>
      <c r="F59" s="56"/>
      <c r="G59" s="56"/>
      <c r="H59" s="55"/>
      <c r="I59" s="57"/>
      <c r="J59" s="52"/>
    </row>
    <row r="60" spans="1:11">
      <c r="A60" s="117"/>
      <c r="B60" s="37" t="s">
        <v>245</v>
      </c>
      <c r="C60" s="37" t="s">
        <v>253</v>
      </c>
      <c r="D60" s="60">
        <v>9</v>
      </c>
      <c r="E60" s="62" t="s">
        <v>47</v>
      </c>
      <c r="F60" s="60">
        <v>1</v>
      </c>
      <c r="G60" s="60" t="s">
        <v>31</v>
      </c>
      <c r="H60" s="58">
        <v>480</v>
      </c>
      <c r="I60" s="58">
        <f>D60*F60*H60</f>
        <v>4320</v>
      </c>
      <c r="J60" s="61"/>
    </row>
    <row r="61" spans="1:11">
      <c r="A61" s="117"/>
      <c r="B61" s="37" t="s">
        <v>246</v>
      </c>
      <c r="C61" s="37" t="s">
        <v>254</v>
      </c>
      <c r="D61" s="60">
        <v>7.5</v>
      </c>
      <c r="E61" s="62" t="s">
        <v>47</v>
      </c>
      <c r="F61" s="62">
        <v>1</v>
      </c>
      <c r="G61" s="60" t="s">
        <v>31</v>
      </c>
      <c r="H61" s="37">
        <v>480</v>
      </c>
      <c r="I61" s="58">
        <f t="shared" ref="I61:I67" si="17">D61*F61*H61</f>
        <v>3600</v>
      </c>
      <c r="J61" s="61"/>
    </row>
    <row r="62" spans="1:11">
      <c r="A62" s="117"/>
      <c r="B62" s="37" t="s">
        <v>250</v>
      </c>
      <c r="C62" s="37" t="s">
        <v>255</v>
      </c>
      <c r="D62" s="60">
        <v>19.600000000000001</v>
      </c>
      <c r="E62" s="62" t="s">
        <v>47</v>
      </c>
      <c r="F62" s="60">
        <v>1</v>
      </c>
      <c r="G62" s="60" t="s">
        <v>31</v>
      </c>
      <c r="H62" s="58">
        <v>480</v>
      </c>
      <c r="I62" s="58">
        <f t="shared" si="17"/>
        <v>9408</v>
      </c>
      <c r="J62" s="61"/>
    </row>
    <row r="63" spans="1:11">
      <c r="A63" s="117"/>
      <c r="B63" s="37" t="s">
        <v>247</v>
      </c>
      <c r="C63" s="77" t="s">
        <v>256</v>
      </c>
      <c r="D63" s="60">
        <v>1</v>
      </c>
      <c r="E63" s="62" t="s">
        <v>133</v>
      </c>
      <c r="F63" s="60">
        <v>1</v>
      </c>
      <c r="G63" s="60" t="s">
        <v>31</v>
      </c>
      <c r="H63" s="58">
        <v>7800</v>
      </c>
      <c r="I63" s="58">
        <f t="shared" si="17"/>
        <v>7800</v>
      </c>
      <c r="J63" s="61"/>
    </row>
    <row r="64" spans="1:11">
      <c r="A64" s="117"/>
      <c r="B64" s="37" t="s">
        <v>248</v>
      </c>
      <c r="C64" s="37" t="s">
        <v>253</v>
      </c>
      <c r="D64" s="60">
        <v>9</v>
      </c>
      <c r="E64" s="62" t="s">
        <v>47</v>
      </c>
      <c r="F64" s="60">
        <v>1</v>
      </c>
      <c r="G64" s="60" t="s">
        <v>31</v>
      </c>
      <c r="H64" s="58">
        <v>480</v>
      </c>
      <c r="I64" s="58">
        <f t="shared" si="17"/>
        <v>4320</v>
      </c>
      <c r="J64" s="61"/>
    </row>
    <row r="65" spans="1:10">
      <c r="A65" s="117"/>
      <c r="B65" s="37" t="s">
        <v>249</v>
      </c>
      <c r="C65" s="37" t="s">
        <v>254</v>
      </c>
      <c r="D65" s="60">
        <v>7.5</v>
      </c>
      <c r="E65" s="62" t="s">
        <v>47</v>
      </c>
      <c r="F65" s="60">
        <v>1</v>
      </c>
      <c r="G65" s="60" t="s">
        <v>31</v>
      </c>
      <c r="H65" s="58">
        <v>480</v>
      </c>
      <c r="I65" s="58">
        <f t="shared" si="17"/>
        <v>3600</v>
      </c>
      <c r="J65" s="61"/>
    </row>
    <row r="66" spans="1:10">
      <c r="A66" s="117"/>
      <c r="B66" s="37" t="s">
        <v>251</v>
      </c>
      <c r="C66" s="37"/>
      <c r="D66" s="60">
        <v>1</v>
      </c>
      <c r="E66" s="62" t="s">
        <v>133</v>
      </c>
      <c r="F66" s="60">
        <v>1</v>
      </c>
      <c r="G66" s="60" t="s">
        <v>31</v>
      </c>
      <c r="H66" s="58">
        <v>2500</v>
      </c>
      <c r="I66" s="58">
        <f t="shared" si="17"/>
        <v>2500</v>
      </c>
      <c r="J66" s="61"/>
    </row>
    <row r="67" spans="1:10" ht="28.5">
      <c r="A67" s="117"/>
      <c r="B67" s="37" t="s">
        <v>252</v>
      </c>
      <c r="C67" s="74" t="s">
        <v>257</v>
      </c>
      <c r="D67" s="60">
        <v>1</v>
      </c>
      <c r="E67" s="62" t="s">
        <v>133</v>
      </c>
      <c r="F67" s="60">
        <v>1</v>
      </c>
      <c r="G67" s="60" t="s">
        <v>145</v>
      </c>
      <c r="H67" s="58">
        <v>3500</v>
      </c>
      <c r="I67" s="58">
        <f t="shared" si="17"/>
        <v>3500</v>
      </c>
      <c r="J67" s="61"/>
    </row>
    <row r="68" spans="1:10">
      <c r="A68" s="117"/>
      <c r="B68" s="36" t="s">
        <v>212</v>
      </c>
      <c r="C68" s="55"/>
      <c r="D68" s="56"/>
      <c r="E68" s="56"/>
      <c r="F68" s="56"/>
      <c r="G68" s="56"/>
      <c r="H68" s="55"/>
      <c r="I68" s="57"/>
      <c r="J68" s="52"/>
    </row>
    <row r="69" spans="1:10" ht="42.75">
      <c r="A69" s="117"/>
      <c r="B69" s="74" t="s">
        <v>258</v>
      </c>
      <c r="C69" s="74" t="s">
        <v>275</v>
      </c>
      <c r="D69" s="62">
        <v>1</v>
      </c>
      <c r="E69" s="62" t="s">
        <v>367</v>
      </c>
      <c r="F69" s="60">
        <v>1</v>
      </c>
      <c r="G69" s="60" t="s">
        <v>31</v>
      </c>
      <c r="H69" s="58">
        <v>12500</v>
      </c>
      <c r="I69" s="58">
        <f>D69*F69*H69</f>
        <v>12500</v>
      </c>
      <c r="J69" s="61"/>
    </row>
    <row r="70" spans="1:10">
      <c r="A70" s="117"/>
      <c r="B70" s="74" t="s">
        <v>259</v>
      </c>
      <c r="C70" s="74" t="s">
        <v>260</v>
      </c>
      <c r="D70" s="62">
        <v>2</v>
      </c>
      <c r="E70" s="62" t="s">
        <v>274</v>
      </c>
      <c r="F70" s="62">
        <v>1</v>
      </c>
      <c r="G70" s="60" t="s">
        <v>31</v>
      </c>
      <c r="H70" s="37">
        <v>4500</v>
      </c>
      <c r="I70" s="58">
        <f t="shared" ref="I70:I82" si="18">D70*F70*H70</f>
        <v>9000</v>
      </c>
      <c r="J70" s="61"/>
    </row>
    <row r="71" spans="1:10" ht="28.5">
      <c r="A71" s="117"/>
      <c r="B71" s="74" t="s">
        <v>269</v>
      </c>
      <c r="C71" s="74" t="s">
        <v>262</v>
      </c>
      <c r="D71" s="62">
        <v>42</v>
      </c>
      <c r="E71" s="62" t="s">
        <v>47</v>
      </c>
      <c r="F71" s="60">
        <v>1</v>
      </c>
      <c r="G71" s="60" t="s">
        <v>31</v>
      </c>
      <c r="H71" s="58">
        <v>480</v>
      </c>
      <c r="I71" s="58">
        <f t="shared" si="18"/>
        <v>20160</v>
      </c>
      <c r="J71" s="61"/>
    </row>
    <row r="72" spans="1:10" ht="28.5">
      <c r="A72" s="117"/>
      <c r="B72" s="74" t="s">
        <v>270</v>
      </c>
      <c r="C72" s="74" t="s">
        <v>263</v>
      </c>
      <c r="D72" s="62">
        <v>22.5</v>
      </c>
      <c r="E72" s="62" t="s">
        <v>47</v>
      </c>
      <c r="F72" s="60">
        <v>1</v>
      </c>
      <c r="G72" s="60" t="s">
        <v>31</v>
      </c>
      <c r="H72" s="58">
        <v>480</v>
      </c>
      <c r="I72" s="58">
        <f t="shared" si="18"/>
        <v>10800</v>
      </c>
      <c r="J72" s="61"/>
    </row>
    <row r="73" spans="1:10" ht="28.5">
      <c r="A73" s="117"/>
      <c r="B73" s="74" t="s">
        <v>271</v>
      </c>
      <c r="C73" s="74" t="s">
        <v>264</v>
      </c>
      <c r="D73" s="62">
        <v>12.5</v>
      </c>
      <c r="E73" s="62" t="s">
        <v>47</v>
      </c>
      <c r="F73" s="60">
        <v>1</v>
      </c>
      <c r="G73" s="60" t="s">
        <v>31</v>
      </c>
      <c r="H73" s="58">
        <v>480</v>
      </c>
      <c r="I73" s="58">
        <f t="shared" si="18"/>
        <v>6000</v>
      </c>
      <c r="J73" s="61"/>
    </row>
    <row r="74" spans="1:10" ht="28.5">
      <c r="A74" s="117"/>
      <c r="B74" s="74" t="s">
        <v>272</v>
      </c>
      <c r="C74" s="74" t="s">
        <v>265</v>
      </c>
      <c r="D74" s="62">
        <v>10</v>
      </c>
      <c r="E74" s="62" t="s">
        <v>47</v>
      </c>
      <c r="F74" s="60">
        <v>1</v>
      </c>
      <c r="G74" s="60" t="s">
        <v>31</v>
      </c>
      <c r="H74" s="58">
        <v>480</v>
      </c>
      <c r="I74" s="58">
        <f t="shared" si="18"/>
        <v>4800</v>
      </c>
      <c r="J74" s="61"/>
    </row>
    <row r="75" spans="1:10">
      <c r="A75" s="117"/>
      <c r="B75" s="74" t="s">
        <v>273</v>
      </c>
      <c r="C75" s="74" t="s">
        <v>266</v>
      </c>
      <c r="D75" s="62">
        <v>144</v>
      </c>
      <c r="E75" s="62" t="s">
        <v>47</v>
      </c>
      <c r="F75" s="60">
        <v>1</v>
      </c>
      <c r="G75" s="60" t="s">
        <v>31</v>
      </c>
      <c r="H75" s="58">
        <v>160</v>
      </c>
      <c r="I75" s="58">
        <f t="shared" si="18"/>
        <v>23040</v>
      </c>
      <c r="J75" s="61"/>
    </row>
    <row r="76" spans="1:10">
      <c r="A76" s="117"/>
      <c r="B76" s="118" t="s">
        <v>261</v>
      </c>
      <c r="C76" s="74" t="s">
        <v>267</v>
      </c>
      <c r="D76" s="62">
        <v>14</v>
      </c>
      <c r="E76" s="62" t="s">
        <v>47</v>
      </c>
      <c r="F76" s="60">
        <v>1</v>
      </c>
      <c r="G76" s="60" t="s">
        <v>145</v>
      </c>
      <c r="H76" s="58">
        <v>180</v>
      </c>
      <c r="I76" s="58">
        <f t="shared" si="18"/>
        <v>2520</v>
      </c>
      <c r="J76" s="61"/>
    </row>
    <row r="77" spans="1:10">
      <c r="A77" s="117"/>
      <c r="B77" s="121"/>
      <c r="C77" s="74" t="s">
        <v>268</v>
      </c>
      <c r="D77" s="62">
        <v>4</v>
      </c>
      <c r="E77" s="62" t="s">
        <v>47</v>
      </c>
      <c r="F77" s="60">
        <v>1</v>
      </c>
      <c r="G77" s="60" t="s">
        <v>31</v>
      </c>
      <c r="H77" s="58">
        <v>180</v>
      </c>
      <c r="I77" s="58">
        <f t="shared" si="18"/>
        <v>720</v>
      </c>
      <c r="J77" s="61"/>
    </row>
    <row r="78" spans="1:10">
      <c r="A78" s="117"/>
      <c r="B78" s="74" t="s">
        <v>251</v>
      </c>
      <c r="C78" s="74"/>
      <c r="D78" s="62">
        <v>1</v>
      </c>
      <c r="E78" s="62" t="s">
        <v>133</v>
      </c>
      <c r="F78" s="62">
        <v>1</v>
      </c>
      <c r="G78" s="60" t="s">
        <v>31</v>
      </c>
      <c r="H78" s="37">
        <v>2500</v>
      </c>
      <c r="I78" s="58">
        <f t="shared" si="18"/>
        <v>2500</v>
      </c>
      <c r="J78" s="61"/>
    </row>
    <row r="79" spans="1:10">
      <c r="A79" s="117"/>
      <c r="B79" s="36" t="s">
        <v>240</v>
      </c>
      <c r="C79" s="55"/>
      <c r="D79" s="56"/>
      <c r="E79" s="56"/>
      <c r="F79" s="56"/>
      <c r="G79" s="56"/>
      <c r="H79" s="55"/>
      <c r="I79" s="57"/>
      <c r="J79" s="52"/>
    </row>
    <row r="80" spans="1:10">
      <c r="A80" s="117"/>
      <c r="B80" s="37" t="s">
        <v>164</v>
      </c>
      <c r="C80" s="74" t="s">
        <v>276</v>
      </c>
      <c r="D80" s="62">
        <v>3</v>
      </c>
      <c r="E80" s="62" t="s">
        <v>182</v>
      </c>
      <c r="F80" s="62">
        <v>2</v>
      </c>
      <c r="G80" s="60" t="s">
        <v>31</v>
      </c>
      <c r="H80" s="37">
        <v>2200</v>
      </c>
      <c r="I80" s="58">
        <f t="shared" si="18"/>
        <v>13200</v>
      </c>
      <c r="J80" s="52"/>
    </row>
    <row r="81" spans="1:11">
      <c r="A81" s="117"/>
      <c r="B81" s="37" t="s">
        <v>167</v>
      </c>
      <c r="C81" s="74" t="s">
        <v>207</v>
      </c>
      <c r="D81" s="62">
        <v>320</v>
      </c>
      <c r="E81" s="62" t="s">
        <v>165</v>
      </c>
      <c r="F81" s="62">
        <v>1</v>
      </c>
      <c r="G81" s="60" t="s">
        <v>31</v>
      </c>
      <c r="H81" s="37">
        <v>350</v>
      </c>
      <c r="I81" s="58">
        <f t="shared" si="18"/>
        <v>112000</v>
      </c>
      <c r="J81" s="52"/>
    </row>
    <row r="82" spans="1:11">
      <c r="A82" s="120"/>
      <c r="B82" s="37" t="s">
        <v>168</v>
      </c>
      <c r="C82" s="74"/>
      <c r="D82" s="62">
        <v>6</v>
      </c>
      <c r="E82" s="62" t="s">
        <v>165</v>
      </c>
      <c r="F82" s="62">
        <v>3</v>
      </c>
      <c r="G82" s="60" t="s">
        <v>143</v>
      </c>
      <c r="H82" s="37">
        <v>350</v>
      </c>
      <c r="I82" s="58">
        <f t="shared" si="18"/>
        <v>6300</v>
      </c>
      <c r="J82" s="52"/>
    </row>
    <row r="83" spans="1:11">
      <c r="A83" s="70" t="s">
        <v>201</v>
      </c>
      <c r="B83" s="71"/>
      <c r="C83" s="71"/>
      <c r="D83" s="71"/>
      <c r="E83" s="71"/>
      <c r="F83" s="71"/>
      <c r="G83" s="71"/>
      <c r="H83" s="71"/>
      <c r="I83" s="72">
        <f>SUM(I17:I82)</f>
        <v>1110054</v>
      </c>
      <c r="K83" s="40"/>
    </row>
    <row r="84" spans="1:11">
      <c r="A84" s="75" t="s">
        <v>199</v>
      </c>
      <c r="B84" s="36" t="s">
        <v>277</v>
      </c>
      <c r="C84" s="55"/>
      <c r="D84" s="56"/>
      <c r="E84" s="56"/>
      <c r="F84" s="56"/>
      <c r="G84" s="56"/>
      <c r="H84" s="55"/>
      <c r="I84" s="57"/>
      <c r="J84" s="52"/>
    </row>
    <row r="85" spans="1:11" ht="28.5">
      <c r="A85" s="117" t="s">
        <v>284</v>
      </c>
      <c r="B85" s="37" t="s">
        <v>278</v>
      </c>
      <c r="C85" s="49" t="s">
        <v>349</v>
      </c>
      <c r="D85" s="62">
        <v>56</v>
      </c>
      <c r="E85" s="50" t="s">
        <v>274</v>
      </c>
      <c r="F85" s="50">
        <v>4</v>
      </c>
      <c r="G85" s="50" t="s">
        <v>27</v>
      </c>
      <c r="H85" s="49">
        <v>360</v>
      </c>
      <c r="I85" s="49">
        <f>H85*F85*D85</f>
        <v>80640</v>
      </c>
      <c r="J85" s="52" t="s">
        <v>55</v>
      </c>
    </row>
    <row r="86" spans="1:11">
      <c r="A86" s="117"/>
      <c r="B86" s="37" t="s">
        <v>413</v>
      </c>
      <c r="C86" s="49"/>
      <c r="D86" s="62">
        <v>1</v>
      </c>
      <c r="E86" s="50" t="s">
        <v>274</v>
      </c>
      <c r="F86" s="50">
        <v>4</v>
      </c>
      <c r="G86" s="50" t="s">
        <v>27</v>
      </c>
      <c r="H86" s="49">
        <v>5800</v>
      </c>
      <c r="I86" s="76">
        <f t="shared" ref="I86:I123" si="19">H86*F86*D86</f>
        <v>23200</v>
      </c>
      <c r="J86" s="52"/>
      <c r="K86" s="40"/>
    </row>
    <row r="87" spans="1:11">
      <c r="A87" s="117"/>
      <c r="B87" s="37" t="s">
        <v>279</v>
      </c>
      <c r="C87" s="49" t="s">
        <v>351</v>
      </c>
      <c r="D87" s="62">
        <v>4</v>
      </c>
      <c r="E87" s="50" t="s">
        <v>274</v>
      </c>
      <c r="F87" s="50">
        <v>4</v>
      </c>
      <c r="G87" s="50" t="s">
        <v>27</v>
      </c>
      <c r="H87" s="49">
        <v>200</v>
      </c>
      <c r="I87" s="76">
        <f t="shared" si="19"/>
        <v>3200</v>
      </c>
      <c r="J87" s="52"/>
      <c r="K87" s="40"/>
    </row>
    <row r="88" spans="1:11">
      <c r="A88" s="117"/>
      <c r="B88" s="37" t="s">
        <v>280</v>
      </c>
      <c r="C88" s="49" t="s">
        <v>352</v>
      </c>
      <c r="D88" s="62">
        <v>1</v>
      </c>
      <c r="E88" s="50" t="s">
        <v>274</v>
      </c>
      <c r="F88" s="50">
        <v>4</v>
      </c>
      <c r="G88" s="50" t="s">
        <v>27</v>
      </c>
      <c r="H88" s="49">
        <v>200</v>
      </c>
      <c r="I88" s="76">
        <f t="shared" si="19"/>
        <v>800</v>
      </c>
      <c r="J88" s="52"/>
      <c r="K88" s="40"/>
    </row>
    <row r="89" spans="1:11">
      <c r="A89" s="117"/>
      <c r="B89" s="37" t="s">
        <v>281</v>
      </c>
      <c r="C89" s="49" t="s">
        <v>353</v>
      </c>
      <c r="D89" s="62">
        <v>1</v>
      </c>
      <c r="E89" s="50" t="s">
        <v>274</v>
      </c>
      <c r="F89" s="50">
        <v>4</v>
      </c>
      <c r="G89" s="50" t="s">
        <v>27</v>
      </c>
      <c r="H89" s="49">
        <v>600</v>
      </c>
      <c r="I89" s="76">
        <f t="shared" si="19"/>
        <v>2400</v>
      </c>
      <c r="J89" s="52"/>
      <c r="K89" s="40"/>
    </row>
    <row r="90" spans="1:11">
      <c r="A90" s="117"/>
      <c r="B90" s="37" t="s">
        <v>354</v>
      </c>
      <c r="C90" s="79"/>
      <c r="D90" s="62">
        <v>2</v>
      </c>
      <c r="E90" s="50" t="s">
        <v>221</v>
      </c>
      <c r="F90" s="50">
        <v>4</v>
      </c>
      <c r="G90" s="50" t="s">
        <v>27</v>
      </c>
      <c r="H90" s="79">
        <v>1050</v>
      </c>
      <c r="I90" s="79">
        <f t="shared" ref="I90:I93" si="20">H90*F90*D90</f>
        <v>8400</v>
      </c>
      <c r="J90" s="52"/>
      <c r="K90" s="40"/>
    </row>
    <row r="91" spans="1:11">
      <c r="A91" s="117"/>
      <c r="B91" s="37" t="s">
        <v>355</v>
      </c>
      <c r="C91" s="79"/>
      <c r="D91" s="62">
        <v>1</v>
      </c>
      <c r="E91" s="50" t="s">
        <v>221</v>
      </c>
      <c r="F91" s="50">
        <v>4</v>
      </c>
      <c r="G91" s="50" t="s">
        <v>27</v>
      </c>
      <c r="H91" s="79">
        <v>1500</v>
      </c>
      <c r="I91" s="79">
        <f t="shared" si="20"/>
        <v>6000</v>
      </c>
      <c r="J91" s="52"/>
      <c r="K91" s="40"/>
    </row>
    <row r="92" spans="1:11">
      <c r="A92" s="117"/>
      <c r="B92" s="37" t="s">
        <v>356</v>
      </c>
      <c r="C92" s="79"/>
      <c r="D92" s="62">
        <v>1</v>
      </c>
      <c r="E92" s="50" t="s">
        <v>221</v>
      </c>
      <c r="F92" s="50">
        <v>4</v>
      </c>
      <c r="G92" s="50" t="s">
        <v>27</v>
      </c>
      <c r="H92" s="79">
        <v>1500</v>
      </c>
      <c r="I92" s="79">
        <f t="shared" si="20"/>
        <v>6000</v>
      </c>
      <c r="J92" s="52"/>
      <c r="K92" s="40"/>
    </row>
    <row r="93" spans="1:11">
      <c r="A93" s="117"/>
      <c r="B93" s="37" t="s">
        <v>357</v>
      </c>
      <c r="C93" s="79"/>
      <c r="D93" s="62">
        <v>1</v>
      </c>
      <c r="E93" s="50" t="s">
        <v>221</v>
      </c>
      <c r="F93" s="50">
        <v>4</v>
      </c>
      <c r="G93" s="50" t="s">
        <v>27</v>
      </c>
      <c r="H93" s="79">
        <v>0</v>
      </c>
      <c r="I93" s="79">
        <f t="shared" si="20"/>
        <v>0</v>
      </c>
      <c r="J93" s="52"/>
      <c r="K93" s="40"/>
    </row>
    <row r="94" spans="1:11">
      <c r="A94" s="117"/>
      <c r="B94" s="37" t="s">
        <v>282</v>
      </c>
      <c r="C94" s="49"/>
      <c r="D94" s="62">
        <v>1</v>
      </c>
      <c r="E94" s="50" t="s">
        <v>274</v>
      </c>
      <c r="F94" s="50">
        <v>4</v>
      </c>
      <c r="G94" s="50" t="s">
        <v>27</v>
      </c>
      <c r="H94" s="49">
        <v>0</v>
      </c>
      <c r="I94" s="76">
        <f t="shared" si="19"/>
        <v>0</v>
      </c>
      <c r="J94" s="52"/>
      <c r="K94" s="40"/>
    </row>
    <row r="95" spans="1:11">
      <c r="A95" s="120"/>
      <c r="B95" s="37" t="s">
        <v>283</v>
      </c>
      <c r="C95" s="49"/>
      <c r="D95" s="62">
        <v>1</v>
      </c>
      <c r="E95" s="50" t="s">
        <v>274</v>
      </c>
      <c r="F95" s="50">
        <v>4</v>
      </c>
      <c r="G95" s="50" t="s">
        <v>27</v>
      </c>
      <c r="H95" s="49">
        <v>0</v>
      </c>
      <c r="I95" s="76">
        <f t="shared" si="19"/>
        <v>0</v>
      </c>
      <c r="J95" s="52"/>
      <c r="K95" s="40"/>
    </row>
    <row r="96" spans="1:11" ht="28.5">
      <c r="A96" s="116" t="s">
        <v>285</v>
      </c>
      <c r="B96" s="37" t="s">
        <v>368</v>
      </c>
      <c r="C96" s="49" t="s">
        <v>379</v>
      </c>
      <c r="D96" s="62">
        <v>8</v>
      </c>
      <c r="E96" s="50" t="s">
        <v>221</v>
      </c>
      <c r="F96" s="50">
        <v>4</v>
      </c>
      <c r="G96" s="50" t="s">
        <v>27</v>
      </c>
      <c r="H96" s="49">
        <v>850</v>
      </c>
      <c r="I96" s="76">
        <f t="shared" si="19"/>
        <v>27200</v>
      </c>
      <c r="J96" s="52"/>
      <c r="K96" s="40"/>
    </row>
    <row r="97" spans="1:11" ht="28.5">
      <c r="A97" s="117"/>
      <c r="B97" s="37" t="s">
        <v>369</v>
      </c>
      <c r="C97" s="49" t="s">
        <v>380</v>
      </c>
      <c r="D97" s="62">
        <v>4</v>
      </c>
      <c r="E97" s="50" t="s">
        <v>221</v>
      </c>
      <c r="F97" s="50">
        <v>4</v>
      </c>
      <c r="G97" s="50" t="s">
        <v>27</v>
      </c>
      <c r="H97" s="49">
        <v>850</v>
      </c>
      <c r="I97" s="76">
        <f t="shared" si="19"/>
        <v>13600</v>
      </c>
      <c r="J97" s="52" t="s">
        <v>65</v>
      </c>
      <c r="K97" s="40"/>
    </row>
    <row r="98" spans="1:11" ht="28.5">
      <c r="A98" s="117"/>
      <c r="B98" s="37" t="s">
        <v>370</v>
      </c>
      <c r="C98" s="49" t="s">
        <v>381</v>
      </c>
      <c r="D98" s="62">
        <v>4</v>
      </c>
      <c r="E98" s="50" t="s">
        <v>221</v>
      </c>
      <c r="F98" s="50">
        <v>4</v>
      </c>
      <c r="G98" s="50" t="s">
        <v>27</v>
      </c>
      <c r="H98" s="49">
        <v>750</v>
      </c>
      <c r="I98" s="76">
        <f t="shared" si="19"/>
        <v>12000</v>
      </c>
      <c r="J98" s="52"/>
      <c r="K98" s="40"/>
    </row>
    <row r="99" spans="1:11" ht="28.5">
      <c r="A99" s="117"/>
      <c r="B99" s="37" t="s">
        <v>371</v>
      </c>
      <c r="C99" s="49" t="s">
        <v>381</v>
      </c>
      <c r="D99" s="62">
        <v>4</v>
      </c>
      <c r="E99" s="50" t="s">
        <v>221</v>
      </c>
      <c r="F99" s="50">
        <v>4</v>
      </c>
      <c r="G99" s="50" t="s">
        <v>27</v>
      </c>
      <c r="H99" s="49">
        <v>750</v>
      </c>
      <c r="I99" s="76">
        <f t="shared" si="19"/>
        <v>12000</v>
      </c>
      <c r="J99" s="52"/>
      <c r="K99" s="40"/>
    </row>
    <row r="100" spans="1:11" ht="28.5">
      <c r="A100" s="117"/>
      <c r="B100" s="37" t="s">
        <v>372</v>
      </c>
      <c r="C100" s="49" t="s">
        <v>382</v>
      </c>
      <c r="D100" s="62">
        <v>4</v>
      </c>
      <c r="E100" s="50" t="s">
        <v>221</v>
      </c>
      <c r="F100" s="50">
        <v>4</v>
      </c>
      <c r="G100" s="50" t="s">
        <v>27</v>
      </c>
      <c r="H100" s="49">
        <v>650</v>
      </c>
      <c r="I100" s="76">
        <f t="shared" si="19"/>
        <v>10400</v>
      </c>
      <c r="J100" s="52" t="s">
        <v>69</v>
      </c>
    </row>
    <row r="101" spans="1:11" ht="28.5">
      <c r="A101" s="117"/>
      <c r="B101" s="37" t="s">
        <v>373</v>
      </c>
      <c r="C101" s="49" t="s">
        <v>383</v>
      </c>
      <c r="D101" s="62">
        <v>1</v>
      </c>
      <c r="E101" s="50" t="s">
        <v>221</v>
      </c>
      <c r="F101" s="50">
        <v>4</v>
      </c>
      <c r="G101" s="50" t="s">
        <v>27</v>
      </c>
      <c r="H101" s="49">
        <v>4200</v>
      </c>
      <c r="I101" s="76">
        <f t="shared" si="19"/>
        <v>16800</v>
      </c>
      <c r="J101" s="52" t="s">
        <v>69</v>
      </c>
    </row>
    <row r="102" spans="1:11">
      <c r="A102" s="117"/>
      <c r="B102" s="37" t="s">
        <v>374</v>
      </c>
      <c r="C102" s="49"/>
      <c r="D102" s="62">
        <v>1</v>
      </c>
      <c r="E102" s="50" t="s">
        <v>221</v>
      </c>
      <c r="F102" s="50">
        <v>4</v>
      </c>
      <c r="G102" s="50" t="s">
        <v>27</v>
      </c>
      <c r="H102" s="49">
        <v>1500</v>
      </c>
      <c r="I102" s="76">
        <f t="shared" si="19"/>
        <v>6000</v>
      </c>
      <c r="J102" s="52"/>
      <c r="K102" s="53"/>
    </row>
    <row r="103" spans="1:11">
      <c r="A103" s="117"/>
      <c r="B103" s="37" t="s">
        <v>375</v>
      </c>
      <c r="C103" s="49" t="s">
        <v>384</v>
      </c>
      <c r="D103" s="62">
        <v>10</v>
      </c>
      <c r="E103" s="50" t="s">
        <v>221</v>
      </c>
      <c r="F103" s="50">
        <v>4</v>
      </c>
      <c r="G103" s="50" t="s">
        <v>27</v>
      </c>
      <c r="H103" s="49">
        <v>300</v>
      </c>
      <c r="I103" s="76">
        <f t="shared" si="19"/>
        <v>12000</v>
      </c>
      <c r="J103" s="52" t="s">
        <v>72</v>
      </c>
    </row>
    <row r="104" spans="1:11">
      <c r="A104" s="117"/>
      <c r="B104" s="37" t="s">
        <v>376</v>
      </c>
      <c r="C104" s="49" t="s">
        <v>385</v>
      </c>
      <c r="D104" s="62">
        <v>6</v>
      </c>
      <c r="E104" s="50" t="s">
        <v>221</v>
      </c>
      <c r="F104" s="50">
        <v>4</v>
      </c>
      <c r="G104" s="50" t="s">
        <v>27</v>
      </c>
      <c r="H104" s="49">
        <v>300</v>
      </c>
      <c r="I104" s="76">
        <f t="shared" si="19"/>
        <v>7200</v>
      </c>
      <c r="J104" s="52"/>
    </row>
    <row r="105" spans="1:11">
      <c r="A105" s="117"/>
      <c r="B105" s="37" t="s">
        <v>372</v>
      </c>
      <c r="C105" s="49" t="s">
        <v>386</v>
      </c>
      <c r="D105" s="62">
        <v>3</v>
      </c>
      <c r="E105" s="50" t="s">
        <v>221</v>
      </c>
      <c r="F105" s="50">
        <v>4</v>
      </c>
      <c r="G105" s="50" t="s">
        <v>27</v>
      </c>
      <c r="H105" s="49">
        <v>1500</v>
      </c>
      <c r="I105" s="76">
        <f t="shared" si="19"/>
        <v>18000</v>
      </c>
      <c r="J105" s="52"/>
    </row>
    <row r="106" spans="1:11">
      <c r="A106" s="117"/>
      <c r="B106" s="37" t="s">
        <v>377</v>
      </c>
      <c r="C106" s="49" t="s">
        <v>387</v>
      </c>
      <c r="D106" s="62">
        <v>2</v>
      </c>
      <c r="E106" s="50" t="s">
        <v>221</v>
      </c>
      <c r="F106" s="50">
        <v>4</v>
      </c>
      <c r="G106" s="50" t="s">
        <v>27</v>
      </c>
      <c r="H106" s="49">
        <v>300</v>
      </c>
      <c r="I106" s="76">
        <f t="shared" si="19"/>
        <v>2400</v>
      </c>
      <c r="J106" s="52"/>
    </row>
    <row r="107" spans="1:11">
      <c r="A107" s="117"/>
      <c r="B107" s="37" t="s">
        <v>378</v>
      </c>
      <c r="C107" s="49" t="s">
        <v>388</v>
      </c>
      <c r="D107" s="62">
        <v>1</v>
      </c>
      <c r="E107" s="50" t="s">
        <v>221</v>
      </c>
      <c r="F107" s="50">
        <v>4</v>
      </c>
      <c r="G107" s="50" t="s">
        <v>27</v>
      </c>
      <c r="H107" s="49">
        <v>200</v>
      </c>
      <c r="I107" s="76">
        <f t="shared" si="19"/>
        <v>800</v>
      </c>
      <c r="J107" s="52"/>
    </row>
    <row r="108" spans="1:11">
      <c r="A108" s="117"/>
      <c r="B108" s="37" t="s">
        <v>288</v>
      </c>
      <c r="C108" s="49" t="s">
        <v>389</v>
      </c>
      <c r="D108" s="62">
        <v>1</v>
      </c>
      <c r="E108" s="50" t="s">
        <v>221</v>
      </c>
      <c r="F108" s="50">
        <v>4</v>
      </c>
      <c r="G108" s="50" t="s">
        <v>27</v>
      </c>
      <c r="H108" s="49">
        <v>1500</v>
      </c>
      <c r="I108" s="76">
        <f t="shared" si="19"/>
        <v>6000</v>
      </c>
      <c r="J108" s="52"/>
    </row>
    <row r="109" spans="1:11">
      <c r="A109" s="116" t="s">
        <v>289</v>
      </c>
      <c r="B109" s="49" t="s">
        <v>286</v>
      </c>
      <c r="C109" s="49"/>
      <c r="D109" s="50">
        <v>1</v>
      </c>
      <c r="E109" s="50" t="s">
        <v>221</v>
      </c>
      <c r="F109" s="50">
        <v>4</v>
      </c>
      <c r="G109" s="50" t="s">
        <v>27</v>
      </c>
      <c r="H109" s="49">
        <v>2300</v>
      </c>
      <c r="I109" s="76">
        <f t="shared" si="19"/>
        <v>9200</v>
      </c>
      <c r="J109" s="52"/>
    </row>
    <row r="110" spans="1:11">
      <c r="A110" s="120"/>
      <c r="B110" s="49" t="s">
        <v>287</v>
      </c>
      <c r="C110" s="49"/>
      <c r="D110" s="50">
        <v>10</v>
      </c>
      <c r="E110" s="50" t="s">
        <v>221</v>
      </c>
      <c r="F110" s="50">
        <v>4</v>
      </c>
      <c r="G110" s="50" t="s">
        <v>27</v>
      </c>
      <c r="H110" s="49">
        <v>120</v>
      </c>
      <c r="I110" s="76">
        <f t="shared" si="19"/>
        <v>4800</v>
      </c>
      <c r="J110" s="52"/>
    </row>
    <row r="111" spans="1:11">
      <c r="A111" s="117" t="s">
        <v>290</v>
      </c>
      <c r="B111" s="49" t="s">
        <v>291</v>
      </c>
      <c r="C111" s="49" t="s">
        <v>392</v>
      </c>
      <c r="D111" s="50">
        <v>10</v>
      </c>
      <c r="E111" s="50" t="s">
        <v>221</v>
      </c>
      <c r="F111" s="50">
        <v>4</v>
      </c>
      <c r="G111" s="50" t="s">
        <v>27</v>
      </c>
      <c r="H111" s="49">
        <v>750</v>
      </c>
      <c r="I111" s="76">
        <f t="shared" si="19"/>
        <v>30000</v>
      </c>
      <c r="J111" s="52"/>
      <c r="K111" s="40"/>
    </row>
    <row r="112" spans="1:11">
      <c r="A112" s="117"/>
      <c r="B112" s="49" t="s">
        <v>292</v>
      </c>
      <c r="C112" s="49" t="s">
        <v>393</v>
      </c>
      <c r="D112" s="50">
        <v>12</v>
      </c>
      <c r="E112" s="50" t="s">
        <v>221</v>
      </c>
      <c r="F112" s="50">
        <v>4</v>
      </c>
      <c r="G112" s="50" t="s">
        <v>27</v>
      </c>
      <c r="H112" s="49">
        <v>650</v>
      </c>
      <c r="I112" s="76">
        <f t="shared" si="19"/>
        <v>31200</v>
      </c>
      <c r="J112" s="52" t="s">
        <v>77</v>
      </c>
      <c r="K112" s="40"/>
    </row>
    <row r="113" spans="1:11">
      <c r="A113" s="117"/>
      <c r="B113" s="49" t="s">
        <v>293</v>
      </c>
      <c r="C113" s="49" t="s">
        <v>394</v>
      </c>
      <c r="D113" s="50">
        <v>16</v>
      </c>
      <c r="E113" s="50" t="s">
        <v>221</v>
      </c>
      <c r="F113" s="50">
        <v>4</v>
      </c>
      <c r="G113" s="50" t="s">
        <v>27</v>
      </c>
      <c r="H113" s="49">
        <v>550</v>
      </c>
      <c r="I113" s="76">
        <f t="shared" si="19"/>
        <v>35200</v>
      </c>
      <c r="J113" s="52"/>
      <c r="K113" s="40"/>
    </row>
    <row r="114" spans="1:11">
      <c r="A114" s="117"/>
      <c r="B114" s="49" t="s">
        <v>390</v>
      </c>
      <c r="C114" s="49" t="s">
        <v>395</v>
      </c>
      <c r="D114" s="50">
        <v>1</v>
      </c>
      <c r="E114" s="50" t="s">
        <v>221</v>
      </c>
      <c r="F114" s="50">
        <v>4</v>
      </c>
      <c r="G114" s="50" t="s">
        <v>27</v>
      </c>
      <c r="H114" s="49">
        <v>5500</v>
      </c>
      <c r="I114" s="76">
        <f t="shared" si="19"/>
        <v>22000</v>
      </c>
      <c r="J114" s="52"/>
      <c r="K114" s="40"/>
    </row>
    <row r="115" spans="1:11">
      <c r="A115" s="117"/>
      <c r="B115" s="49" t="s">
        <v>391</v>
      </c>
      <c r="C115" s="49"/>
      <c r="D115" s="50">
        <v>1</v>
      </c>
      <c r="E115" s="50" t="s">
        <v>221</v>
      </c>
      <c r="F115" s="50">
        <v>4</v>
      </c>
      <c r="G115" s="50" t="s">
        <v>27</v>
      </c>
      <c r="H115" s="49">
        <v>750</v>
      </c>
      <c r="I115" s="76">
        <f t="shared" si="19"/>
        <v>3000</v>
      </c>
      <c r="J115" s="52" t="s">
        <v>79</v>
      </c>
      <c r="K115" s="40"/>
    </row>
    <row r="116" spans="1:11">
      <c r="A116" s="117"/>
      <c r="B116" s="49" t="s">
        <v>294</v>
      </c>
      <c r="C116" s="49" t="s">
        <v>396</v>
      </c>
      <c r="D116" s="50">
        <v>4</v>
      </c>
      <c r="E116" s="50" t="s">
        <v>221</v>
      </c>
      <c r="F116" s="50">
        <v>4</v>
      </c>
      <c r="G116" s="50" t="s">
        <v>27</v>
      </c>
      <c r="H116" s="49">
        <v>650</v>
      </c>
      <c r="I116" s="76">
        <f t="shared" si="19"/>
        <v>10400</v>
      </c>
      <c r="J116" s="52"/>
      <c r="K116" s="40"/>
    </row>
    <row r="117" spans="1:11" ht="28.5">
      <c r="A117" s="117"/>
      <c r="B117" s="49" t="s">
        <v>295</v>
      </c>
      <c r="C117" s="49" t="s">
        <v>397</v>
      </c>
      <c r="D117" s="50">
        <v>32</v>
      </c>
      <c r="E117" s="50" t="s">
        <v>221</v>
      </c>
      <c r="F117" s="50">
        <v>4</v>
      </c>
      <c r="G117" s="50" t="s">
        <v>27</v>
      </c>
      <c r="H117" s="49">
        <v>240</v>
      </c>
      <c r="I117" s="76">
        <f t="shared" si="19"/>
        <v>30720</v>
      </c>
      <c r="J117" s="52"/>
      <c r="K117" s="40"/>
    </row>
    <row r="118" spans="1:11">
      <c r="A118" s="117"/>
      <c r="B118" s="49" t="s">
        <v>296</v>
      </c>
      <c r="C118" s="49" t="s">
        <v>398</v>
      </c>
      <c r="D118" s="50">
        <v>4</v>
      </c>
      <c r="E118" s="50" t="s">
        <v>221</v>
      </c>
      <c r="F118" s="50">
        <v>4</v>
      </c>
      <c r="G118" s="50" t="s">
        <v>27</v>
      </c>
      <c r="H118" s="49">
        <v>1500</v>
      </c>
      <c r="I118" s="76">
        <f t="shared" si="19"/>
        <v>24000</v>
      </c>
      <c r="J118" s="52"/>
      <c r="K118" s="40"/>
    </row>
    <row r="119" spans="1:11">
      <c r="A119" s="117"/>
      <c r="B119" s="49" t="s">
        <v>297</v>
      </c>
      <c r="C119" s="49"/>
      <c r="D119" s="50">
        <v>1</v>
      </c>
      <c r="E119" s="50" t="s">
        <v>221</v>
      </c>
      <c r="F119" s="50">
        <v>4</v>
      </c>
      <c r="G119" s="50" t="s">
        <v>27</v>
      </c>
      <c r="H119" s="49">
        <v>1500</v>
      </c>
      <c r="I119" s="76">
        <f t="shared" si="19"/>
        <v>6000</v>
      </c>
      <c r="J119" s="52"/>
      <c r="K119" s="40"/>
    </row>
    <row r="120" spans="1:11">
      <c r="A120" s="120"/>
      <c r="B120" s="49" t="s">
        <v>288</v>
      </c>
      <c r="C120" s="49" t="s">
        <v>399</v>
      </c>
      <c r="D120" s="50">
        <v>1</v>
      </c>
      <c r="E120" s="50" t="s">
        <v>221</v>
      </c>
      <c r="F120" s="50">
        <v>4</v>
      </c>
      <c r="G120" s="50" t="s">
        <v>27</v>
      </c>
      <c r="H120" s="49">
        <v>1500</v>
      </c>
      <c r="I120" s="76">
        <f t="shared" si="19"/>
        <v>6000</v>
      </c>
      <c r="J120" s="52"/>
      <c r="K120" s="40"/>
    </row>
    <row r="121" spans="1:11">
      <c r="A121" s="116" t="s">
        <v>304</v>
      </c>
      <c r="B121" s="76" t="s">
        <v>298</v>
      </c>
      <c r="C121" s="76" t="s">
        <v>301</v>
      </c>
      <c r="D121" s="50">
        <v>2</v>
      </c>
      <c r="E121" s="50" t="s">
        <v>221</v>
      </c>
      <c r="F121" s="50">
        <v>12</v>
      </c>
      <c r="G121" s="50" t="s">
        <v>27</v>
      </c>
      <c r="H121" s="76">
        <v>500</v>
      </c>
      <c r="I121" s="76">
        <f t="shared" si="19"/>
        <v>12000</v>
      </c>
      <c r="J121" s="52"/>
      <c r="K121" s="40"/>
    </row>
    <row r="122" spans="1:11">
      <c r="A122" s="117"/>
      <c r="B122" s="76" t="s">
        <v>299</v>
      </c>
      <c r="C122" s="76" t="s">
        <v>302</v>
      </c>
      <c r="D122" s="50">
        <v>2</v>
      </c>
      <c r="E122" s="50" t="s">
        <v>221</v>
      </c>
      <c r="F122" s="50">
        <v>12</v>
      </c>
      <c r="G122" s="50" t="s">
        <v>27</v>
      </c>
      <c r="H122" s="76">
        <v>500</v>
      </c>
      <c r="I122" s="76">
        <f t="shared" si="19"/>
        <v>12000</v>
      </c>
      <c r="J122" s="52"/>
      <c r="K122" s="40"/>
    </row>
    <row r="123" spans="1:11">
      <c r="A123" s="120"/>
      <c r="B123" s="76" t="s">
        <v>300</v>
      </c>
      <c r="C123" s="76" t="s">
        <v>303</v>
      </c>
      <c r="D123" s="50">
        <v>1</v>
      </c>
      <c r="E123" s="50" t="s">
        <v>221</v>
      </c>
      <c r="F123" s="50">
        <v>12</v>
      </c>
      <c r="G123" s="50" t="s">
        <v>27</v>
      </c>
      <c r="H123" s="76">
        <v>500</v>
      </c>
      <c r="I123" s="76">
        <f t="shared" si="19"/>
        <v>6000</v>
      </c>
      <c r="J123" s="52"/>
      <c r="K123" s="40"/>
    </row>
    <row r="124" spans="1:11">
      <c r="A124" s="116" t="s">
        <v>322</v>
      </c>
      <c r="B124" s="36" t="s">
        <v>321</v>
      </c>
      <c r="C124" s="55"/>
      <c r="D124" s="56"/>
      <c r="E124" s="56"/>
      <c r="F124" s="56"/>
      <c r="G124" s="56"/>
      <c r="H124" s="55"/>
      <c r="I124" s="57"/>
      <c r="J124" s="52"/>
    </row>
    <row r="125" spans="1:11">
      <c r="A125" s="117"/>
      <c r="B125" s="37" t="s">
        <v>413</v>
      </c>
      <c r="C125" s="79"/>
      <c r="D125" s="62">
        <v>1</v>
      </c>
      <c r="E125" s="50" t="s">
        <v>221</v>
      </c>
      <c r="F125" s="50">
        <v>4</v>
      </c>
      <c r="G125" s="50" t="s">
        <v>27</v>
      </c>
      <c r="H125" s="79">
        <v>5800</v>
      </c>
      <c r="I125" s="79">
        <f t="shared" ref="I125:I128" si="21">H125*F125*D125</f>
        <v>23200</v>
      </c>
      <c r="J125" s="52"/>
      <c r="K125" s="40"/>
    </row>
    <row r="126" spans="1:11">
      <c r="A126" s="117"/>
      <c r="B126" s="37" t="s">
        <v>350</v>
      </c>
      <c r="C126" s="79"/>
      <c r="D126" s="62">
        <v>2</v>
      </c>
      <c r="E126" s="50" t="s">
        <v>221</v>
      </c>
      <c r="F126" s="50">
        <v>4</v>
      </c>
      <c r="G126" s="50" t="s">
        <v>27</v>
      </c>
      <c r="H126" s="79">
        <v>200</v>
      </c>
      <c r="I126" s="79">
        <f t="shared" si="21"/>
        <v>1600</v>
      </c>
      <c r="J126" s="52" t="s">
        <v>61</v>
      </c>
      <c r="K126" s="40"/>
    </row>
    <row r="127" spans="1:11">
      <c r="A127" s="117"/>
      <c r="B127" s="37" t="s">
        <v>358</v>
      </c>
      <c r="C127" s="79"/>
      <c r="D127" s="62">
        <v>1</v>
      </c>
      <c r="E127" s="50" t="s">
        <v>221</v>
      </c>
      <c r="F127" s="50">
        <v>4</v>
      </c>
      <c r="G127" s="50" t="s">
        <v>27</v>
      </c>
      <c r="H127" s="79">
        <v>100</v>
      </c>
      <c r="I127" s="79">
        <f t="shared" si="21"/>
        <v>400</v>
      </c>
      <c r="J127" s="52"/>
      <c r="K127" s="40"/>
    </row>
    <row r="128" spans="1:11">
      <c r="A128" s="117"/>
      <c r="B128" s="37" t="s">
        <v>359</v>
      </c>
      <c r="C128" s="79"/>
      <c r="D128" s="62">
        <v>1</v>
      </c>
      <c r="E128" s="50" t="s">
        <v>221</v>
      </c>
      <c r="F128" s="50">
        <v>4</v>
      </c>
      <c r="G128" s="50" t="s">
        <v>27</v>
      </c>
      <c r="H128" s="79">
        <v>600</v>
      </c>
      <c r="I128" s="79">
        <f t="shared" si="21"/>
        <v>2400</v>
      </c>
      <c r="J128" s="52"/>
      <c r="K128" s="40"/>
    </row>
    <row r="129" spans="1:11">
      <c r="A129" s="47" t="s">
        <v>200</v>
      </c>
      <c r="B129" s="47"/>
      <c r="C129" s="47"/>
      <c r="D129" s="47"/>
      <c r="E129" s="47"/>
      <c r="F129" s="47"/>
      <c r="G129" s="47"/>
      <c r="H129" s="47"/>
      <c r="I129" s="51">
        <f>SUM(I85:J128)</f>
        <v>545160</v>
      </c>
      <c r="K129" s="40"/>
    </row>
    <row r="130" spans="1:11">
      <c r="A130" s="81" t="s">
        <v>323</v>
      </c>
      <c r="B130" s="74" t="s">
        <v>305</v>
      </c>
      <c r="C130" s="74" t="s">
        <v>306</v>
      </c>
      <c r="D130" s="50">
        <v>1</v>
      </c>
      <c r="E130" s="50" t="s">
        <v>170</v>
      </c>
      <c r="F130" s="50">
        <v>1</v>
      </c>
      <c r="G130" s="50" t="s">
        <v>311</v>
      </c>
      <c r="H130" s="74">
        <v>20000</v>
      </c>
      <c r="I130" s="74">
        <f>D130*F130*H130</f>
        <v>20000</v>
      </c>
      <c r="J130" s="52"/>
      <c r="K130" s="40"/>
    </row>
    <row r="131" spans="1:11">
      <c r="A131" s="117" t="s">
        <v>324</v>
      </c>
      <c r="B131" s="79" t="s">
        <v>319</v>
      </c>
      <c r="C131" s="83"/>
      <c r="D131" s="50">
        <v>200</v>
      </c>
      <c r="E131" s="50" t="s">
        <v>170</v>
      </c>
      <c r="F131" s="50">
        <v>1</v>
      </c>
      <c r="G131" s="50" t="s">
        <v>144</v>
      </c>
      <c r="H131" s="79">
        <v>25</v>
      </c>
      <c r="I131" s="79">
        <f t="shared" ref="I131:I134" si="22">D131*F131*H131</f>
        <v>5000</v>
      </c>
      <c r="J131" s="52"/>
      <c r="K131" s="40"/>
    </row>
    <row r="132" spans="1:11" ht="28.5">
      <c r="A132" s="117"/>
      <c r="B132" s="79" t="s">
        <v>342</v>
      </c>
      <c r="C132" s="83"/>
      <c r="D132" s="50">
        <v>200</v>
      </c>
      <c r="E132" s="50" t="s">
        <v>170</v>
      </c>
      <c r="F132" s="50">
        <v>1</v>
      </c>
      <c r="G132" s="50" t="s">
        <v>144</v>
      </c>
      <c r="H132" s="79">
        <v>98</v>
      </c>
      <c r="I132" s="79">
        <f t="shared" ref="I132" si="23">D132*F132*H132</f>
        <v>19600</v>
      </c>
      <c r="J132" s="52"/>
      <c r="K132" s="40"/>
    </row>
    <row r="133" spans="1:11" ht="28.5">
      <c r="A133" s="117"/>
      <c r="B133" s="79" t="s">
        <v>320</v>
      </c>
      <c r="C133" s="83"/>
      <c r="D133" s="50">
        <v>200</v>
      </c>
      <c r="E133" s="50" t="s">
        <v>170</v>
      </c>
      <c r="F133" s="50">
        <v>1</v>
      </c>
      <c r="G133" s="50" t="s">
        <v>144</v>
      </c>
      <c r="H133" s="79">
        <v>98</v>
      </c>
      <c r="I133" s="79">
        <f t="shared" si="22"/>
        <v>19600</v>
      </c>
      <c r="J133" s="52"/>
      <c r="K133" s="40"/>
    </row>
    <row r="134" spans="1:11">
      <c r="A134" s="117"/>
      <c r="B134" s="79" t="s">
        <v>335</v>
      </c>
      <c r="C134" s="83"/>
      <c r="D134" s="50">
        <v>1000</v>
      </c>
      <c r="E134" s="50" t="s">
        <v>170</v>
      </c>
      <c r="F134" s="50">
        <v>1</v>
      </c>
      <c r="G134" s="50" t="s">
        <v>144</v>
      </c>
      <c r="H134" s="79">
        <v>3</v>
      </c>
      <c r="I134" s="79">
        <f t="shared" si="22"/>
        <v>3000</v>
      </c>
      <c r="J134" s="52"/>
      <c r="K134" s="40"/>
    </row>
    <row r="135" spans="1:11">
      <c r="A135" s="117"/>
      <c r="B135" s="74" t="s">
        <v>312</v>
      </c>
      <c r="C135" s="83"/>
      <c r="D135" s="50">
        <v>8</v>
      </c>
      <c r="E135" s="50" t="s">
        <v>170</v>
      </c>
      <c r="F135" s="50">
        <v>1</v>
      </c>
      <c r="G135" s="50" t="s">
        <v>144</v>
      </c>
      <c r="H135" s="74">
        <v>25</v>
      </c>
      <c r="I135" s="76">
        <f t="shared" ref="I135:I144" si="24">D135*F135*H135</f>
        <v>200</v>
      </c>
      <c r="J135" s="52"/>
      <c r="K135" s="40"/>
    </row>
    <row r="136" spans="1:11">
      <c r="A136" s="117"/>
      <c r="B136" s="74" t="s">
        <v>313</v>
      </c>
      <c r="C136" s="83"/>
      <c r="D136" s="50">
        <v>50</v>
      </c>
      <c r="E136" s="50" t="s">
        <v>170</v>
      </c>
      <c r="F136" s="50">
        <v>1</v>
      </c>
      <c r="G136" s="50" t="s">
        <v>144</v>
      </c>
      <c r="H136" s="74">
        <v>0</v>
      </c>
      <c r="I136" s="76">
        <f t="shared" si="24"/>
        <v>0</v>
      </c>
      <c r="J136" s="52"/>
      <c r="K136" s="40"/>
    </row>
    <row r="137" spans="1:11">
      <c r="A137" s="117"/>
      <c r="B137" s="76" t="s">
        <v>314</v>
      </c>
      <c r="C137" s="83"/>
      <c r="D137" s="50">
        <v>5</v>
      </c>
      <c r="E137" s="50" t="s">
        <v>170</v>
      </c>
      <c r="F137" s="50">
        <v>1</v>
      </c>
      <c r="G137" s="50" t="s">
        <v>144</v>
      </c>
      <c r="H137" s="74">
        <v>120</v>
      </c>
      <c r="I137" s="76">
        <f t="shared" si="24"/>
        <v>600</v>
      </c>
      <c r="J137" s="52"/>
      <c r="K137" s="40"/>
    </row>
    <row r="138" spans="1:11">
      <c r="A138" s="117"/>
      <c r="B138" s="76" t="s">
        <v>315</v>
      </c>
      <c r="C138" s="83"/>
      <c r="D138" s="50">
        <v>5</v>
      </c>
      <c r="E138" s="50" t="s">
        <v>170</v>
      </c>
      <c r="F138" s="50">
        <v>1</v>
      </c>
      <c r="G138" s="50" t="s">
        <v>144</v>
      </c>
      <c r="H138" s="76">
        <v>120</v>
      </c>
      <c r="I138" s="76">
        <f t="shared" si="24"/>
        <v>600</v>
      </c>
      <c r="J138" s="52"/>
      <c r="K138" s="40"/>
    </row>
    <row r="139" spans="1:11">
      <c r="A139" s="117"/>
      <c r="B139" s="76" t="s">
        <v>318</v>
      </c>
      <c r="C139" s="83"/>
      <c r="D139" s="50">
        <v>600</v>
      </c>
      <c r="E139" s="50" t="s">
        <v>170</v>
      </c>
      <c r="F139" s="50">
        <v>1</v>
      </c>
      <c r="G139" s="50" t="s">
        <v>144</v>
      </c>
      <c r="H139" s="76">
        <v>18</v>
      </c>
      <c r="I139" s="76">
        <f t="shared" si="24"/>
        <v>10800</v>
      </c>
      <c r="J139" s="52"/>
      <c r="K139" s="40"/>
    </row>
    <row r="140" spans="1:11">
      <c r="A140" s="117"/>
      <c r="B140" s="76" t="s">
        <v>316</v>
      </c>
      <c r="C140" s="83"/>
      <c r="D140" s="50">
        <v>100</v>
      </c>
      <c r="E140" s="50" t="s">
        <v>170</v>
      </c>
      <c r="F140" s="50">
        <v>1</v>
      </c>
      <c r="G140" s="50" t="s">
        <v>144</v>
      </c>
      <c r="H140" s="76">
        <v>6</v>
      </c>
      <c r="I140" s="76">
        <f t="shared" si="24"/>
        <v>600</v>
      </c>
      <c r="J140" s="52"/>
      <c r="K140" s="40"/>
    </row>
    <row r="141" spans="1:11">
      <c r="A141" s="117"/>
      <c r="B141" s="79" t="s">
        <v>317</v>
      </c>
      <c r="C141" s="83"/>
      <c r="D141" s="50">
        <v>500</v>
      </c>
      <c r="E141" s="50" t="s">
        <v>170</v>
      </c>
      <c r="F141" s="50">
        <v>1</v>
      </c>
      <c r="G141" s="50" t="s">
        <v>144</v>
      </c>
      <c r="H141" s="79">
        <v>5</v>
      </c>
      <c r="I141" s="79">
        <f t="shared" si="24"/>
        <v>2500</v>
      </c>
      <c r="J141" s="52"/>
      <c r="K141" s="40"/>
    </row>
    <row r="142" spans="1:11">
      <c r="A142" s="117"/>
      <c r="B142" s="76" t="s">
        <v>341</v>
      </c>
      <c r="C142" s="83"/>
      <c r="D142" s="50">
        <v>50</v>
      </c>
      <c r="E142" s="50" t="s">
        <v>170</v>
      </c>
      <c r="F142" s="50">
        <v>1</v>
      </c>
      <c r="G142" s="50" t="s">
        <v>144</v>
      </c>
      <c r="H142" s="76">
        <v>35</v>
      </c>
      <c r="I142" s="76">
        <f t="shared" si="24"/>
        <v>1750</v>
      </c>
      <c r="J142" s="52"/>
      <c r="K142" s="40"/>
    </row>
    <row r="143" spans="1:11">
      <c r="A143" s="117"/>
      <c r="B143" s="76" t="s">
        <v>343</v>
      </c>
      <c r="C143" s="83"/>
      <c r="D143" s="50">
        <v>200</v>
      </c>
      <c r="E143" s="50" t="s">
        <v>170</v>
      </c>
      <c r="F143" s="50">
        <v>1</v>
      </c>
      <c r="G143" s="50" t="s">
        <v>144</v>
      </c>
      <c r="H143" s="76">
        <v>0</v>
      </c>
      <c r="I143" s="76">
        <f t="shared" si="24"/>
        <v>0</v>
      </c>
      <c r="J143" s="52"/>
      <c r="K143" s="40"/>
    </row>
    <row r="144" spans="1:11">
      <c r="A144" s="78" t="s">
        <v>326</v>
      </c>
      <c r="B144" s="82" t="s">
        <v>337</v>
      </c>
      <c r="C144" s="79" t="s">
        <v>402</v>
      </c>
      <c r="D144" s="50">
        <v>2</v>
      </c>
      <c r="E144" s="50" t="s">
        <v>170</v>
      </c>
      <c r="F144" s="50">
        <v>2</v>
      </c>
      <c r="G144" s="50" t="s">
        <v>404</v>
      </c>
      <c r="H144" s="79">
        <v>15000</v>
      </c>
      <c r="I144" s="79">
        <f t="shared" si="24"/>
        <v>60000</v>
      </c>
      <c r="J144" s="52"/>
      <c r="K144" s="40"/>
    </row>
    <row r="145" spans="1:13">
      <c r="A145" s="116" t="s">
        <v>325</v>
      </c>
      <c r="B145" s="82" t="s">
        <v>336</v>
      </c>
      <c r="C145" s="79"/>
      <c r="D145" s="50">
        <v>1</v>
      </c>
      <c r="E145" s="50" t="s">
        <v>170</v>
      </c>
      <c r="F145" s="50">
        <v>1</v>
      </c>
      <c r="G145" s="50" t="s">
        <v>144</v>
      </c>
      <c r="H145" s="79">
        <v>6500</v>
      </c>
      <c r="I145" s="79">
        <f t="shared" ref="I145:I148" si="25">D145*F145*H145</f>
        <v>6500</v>
      </c>
      <c r="J145" s="52"/>
      <c r="K145" s="40"/>
    </row>
    <row r="146" spans="1:13">
      <c r="A146" s="117"/>
      <c r="B146" s="79" t="s">
        <v>338</v>
      </c>
      <c r="C146" s="79" t="s">
        <v>403</v>
      </c>
      <c r="D146" s="50">
        <v>2000</v>
      </c>
      <c r="E146" s="50" t="s">
        <v>170</v>
      </c>
      <c r="F146" s="50">
        <v>1</v>
      </c>
      <c r="G146" s="50" t="s">
        <v>144</v>
      </c>
      <c r="H146" s="79">
        <v>3</v>
      </c>
      <c r="I146" s="79">
        <f t="shared" si="25"/>
        <v>6000</v>
      </c>
      <c r="J146" s="52"/>
      <c r="K146" s="40"/>
      <c r="M146" s="40" t="s">
        <v>419</v>
      </c>
    </row>
    <row r="147" spans="1:13">
      <c r="A147" s="117"/>
      <c r="B147" s="79" t="s">
        <v>339</v>
      </c>
      <c r="C147" s="79"/>
      <c r="D147" s="50">
        <v>5</v>
      </c>
      <c r="E147" s="50" t="s">
        <v>170</v>
      </c>
      <c r="F147" s="50">
        <v>1</v>
      </c>
      <c r="G147" s="50" t="s">
        <v>144</v>
      </c>
      <c r="H147" s="79">
        <v>55</v>
      </c>
      <c r="I147" s="79">
        <f t="shared" si="25"/>
        <v>275</v>
      </c>
      <c r="J147" s="52"/>
      <c r="K147" s="40"/>
    </row>
    <row r="148" spans="1:13">
      <c r="A148" s="117"/>
      <c r="B148" s="79" t="s">
        <v>340</v>
      </c>
      <c r="C148" s="79"/>
      <c r="D148" s="50">
        <v>2</v>
      </c>
      <c r="E148" s="50" t="s">
        <v>170</v>
      </c>
      <c r="F148" s="50">
        <v>1</v>
      </c>
      <c r="G148" s="50" t="s">
        <v>144</v>
      </c>
      <c r="H148" s="79">
        <v>450</v>
      </c>
      <c r="I148" s="79">
        <f t="shared" si="25"/>
        <v>900</v>
      </c>
      <c r="J148" s="52"/>
      <c r="K148" s="40"/>
    </row>
    <row r="149" spans="1:13">
      <c r="A149" s="116" t="s">
        <v>307</v>
      </c>
      <c r="B149" s="82" t="s">
        <v>414</v>
      </c>
      <c r="C149" s="79" t="s">
        <v>415</v>
      </c>
      <c r="D149" s="50">
        <v>150</v>
      </c>
      <c r="E149" s="50" t="s">
        <v>170</v>
      </c>
      <c r="F149" s="50">
        <v>1</v>
      </c>
      <c r="G149" s="50" t="s">
        <v>144</v>
      </c>
      <c r="H149" s="79">
        <v>60</v>
      </c>
      <c r="I149" s="79">
        <f t="shared" ref="I149:I153" si="26">D149*F149*H149</f>
        <v>9000</v>
      </c>
      <c r="J149" s="52"/>
      <c r="K149" s="40"/>
    </row>
    <row r="150" spans="1:13">
      <c r="A150" s="117"/>
      <c r="B150" s="82" t="s">
        <v>331</v>
      </c>
      <c r="C150" s="79" t="s">
        <v>416</v>
      </c>
      <c r="D150" s="50">
        <v>100</v>
      </c>
      <c r="E150" s="50" t="s">
        <v>170</v>
      </c>
      <c r="F150" s="50">
        <v>2</v>
      </c>
      <c r="G150" s="50" t="s">
        <v>144</v>
      </c>
      <c r="H150" s="79">
        <v>60</v>
      </c>
      <c r="I150" s="79">
        <f t="shared" ref="I150" si="27">D150*F150*H150</f>
        <v>12000</v>
      </c>
      <c r="J150" s="52"/>
      <c r="K150" s="40"/>
    </row>
    <row r="151" spans="1:13">
      <c r="A151" s="117"/>
      <c r="B151" s="82" t="s">
        <v>332</v>
      </c>
      <c r="C151" s="79"/>
      <c r="D151" s="50">
        <v>1</v>
      </c>
      <c r="E151" s="50" t="s">
        <v>170</v>
      </c>
      <c r="F151" s="50">
        <v>1</v>
      </c>
      <c r="G151" s="50" t="s">
        <v>144</v>
      </c>
      <c r="H151" s="79">
        <v>2000</v>
      </c>
      <c r="I151" s="79">
        <f t="shared" si="26"/>
        <v>2000</v>
      </c>
      <c r="J151" s="52"/>
      <c r="K151" s="40"/>
    </row>
    <row r="152" spans="1:13">
      <c r="A152" s="117"/>
      <c r="B152" s="82" t="s">
        <v>333</v>
      </c>
      <c r="C152" s="79"/>
      <c r="D152" s="50">
        <v>1</v>
      </c>
      <c r="E152" s="50" t="s">
        <v>170</v>
      </c>
      <c r="F152" s="50">
        <v>1</v>
      </c>
      <c r="G152" s="50" t="s">
        <v>144</v>
      </c>
      <c r="H152" s="79">
        <v>3500</v>
      </c>
      <c r="I152" s="79">
        <f t="shared" si="26"/>
        <v>3500</v>
      </c>
      <c r="J152" s="52"/>
      <c r="K152" s="40"/>
    </row>
    <row r="153" spans="1:13">
      <c r="A153" s="117"/>
      <c r="B153" s="82" t="s">
        <v>334</v>
      </c>
      <c r="C153" s="79"/>
      <c r="D153" s="50">
        <v>1</v>
      </c>
      <c r="E153" s="50" t="s">
        <v>170</v>
      </c>
      <c r="F153" s="50">
        <v>1</v>
      </c>
      <c r="G153" s="50" t="s">
        <v>144</v>
      </c>
      <c r="H153" s="79">
        <v>4000</v>
      </c>
      <c r="I153" s="79">
        <f t="shared" si="26"/>
        <v>4000</v>
      </c>
      <c r="J153" s="52"/>
      <c r="K153" s="40"/>
    </row>
    <row r="154" spans="1:13">
      <c r="A154" s="47" t="s">
        <v>89</v>
      </c>
      <c r="B154" s="47"/>
      <c r="C154" s="47"/>
      <c r="D154" s="47"/>
      <c r="E154" s="47"/>
      <c r="F154" s="47"/>
      <c r="G154" s="47"/>
      <c r="H154" s="47"/>
      <c r="I154" s="51">
        <f>SUM(I130:I153)</f>
        <v>188425</v>
      </c>
      <c r="K154" s="40"/>
    </row>
    <row r="155" spans="1:13">
      <c r="A155" s="116" t="s">
        <v>135</v>
      </c>
      <c r="B155" s="49" t="s">
        <v>187</v>
      </c>
      <c r="C155" s="49"/>
      <c r="D155" s="50">
        <v>1</v>
      </c>
      <c r="E155" s="50" t="s">
        <v>86</v>
      </c>
      <c r="F155" s="50">
        <v>5</v>
      </c>
      <c r="G155" s="50" t="s">
        <v>143</v>
      </c>
      <c r="H155" s="49">
        <v>15000</v>
      </c>
      <c r="I155" s="49">
        <f t="shared" ref="I155:I160" si="28">D155*F155*H155</f>
        <v>75000</v>
      </c>
      <c r="J155" s="52"/>
      <c r="K155" s="40"/>
    </row>
    <row r="156" spans="1:13">
      <c r="A156" s="117"/>
      <c r="B156" s="49" t="s">
        <v>136</v>
      </c>
      <c r="C156" s="49"/>
      <c r="D156" s="50">
        <v>2</v>
      </c>
      <c r="E156" s="50" t="s">
        <v>86</v>
      </c>
      <c r="F156" s="50">
        <v>1</v>
      </c>
      <c r="G156" s="50" t="s">
        <v>92</v>
      </c>
      <c r="H156" s="49">
        <v>22000</v>
      </c>
      <c r="I156" s="49">
        <f t="shared" si="28"/>
        <v>44000</v>
      </c>
      <c r="J156" s="52"/>
      <c r="K156" s="40"/>
    </row>
    <row r="157" spans="1:13">
      <c r="A157" s="117"/>
      <c r="B157" s="49" t="s">
        <v>137</v>
      </c>
      <c r="C157" s="49"/>
      <c r="D157" s="50">
        <v>3</v>
      </c>
      <c r="E157" s="50" t="s">
        <v>86</v>
      </c>
      <c r="F157" s="50">
        <v>1</v>
      </c>
      <c r="G157" s="50" t="s">
        <v>92</v>
      </c>
      <c r="H157" s="49">
        <v>12000</v>
      </c>
      <c r="I157" s="49">
        <f t="shared" si="28"/>
        <v>36000</v>
      </c>
      <c r="J157" s="52"/>
      <c r="K157" s="40"/>
    </row>
    <row r="158" spans="1:13">
      <c r="A158" s="117"/>
      <c r="B158" s="49" t="s">
        <v>138</v>
      </c>
      <c r="C158" s="49"/>
      <c r="D158" s="50">
        <v>1</v>
      </c>
      <c r="E158" s="50" t="s">
        <v>86</v>
      </c>
      <c r="F158" s="50">
        <v>1</v>
      </c>
      <c r="G158" s="50" t="s">
        <v>92</v>
      </c>
      <c r="H158" s="49">
        <v>18000</v>
      </c>
      <c r="I158" s="49">
        <f t="shared" si="28"/>
        <v>18000</v>
      </c>
      <c r="J158" s="52"/>
      <c r="K158" s="40"/>
    </row>
    <row r="159" spans="1:13">
      <c r="A159" s="117"/>
      <c r="B159" s="49" t="s">
        <v>139</v>
      </c>
      <c r="C159" s="49"/>
      <c r="D159" s="50">
        <v>2</v>
      </c>
      <c r="E159" s="50" t="s">
        <v>86</v>
      </c>
      <c r="F159" s="50">
        <v>1</v>
      </c>
      <c r="G159" s="50" t="s">
        <v>92</v>
      </c>
      <c r="H159" s="49">
        <v>7500</v>
      </c>
      <c r="I159" s="49">
        <f t="shared" si="28"/>
        <v>15000</v>
      </c>
      <c r="J159" s="52"/>
      <c r="K159" s="40"/>
    </row>
    <row r="160" spans="1:13">
      <c r="A160" s="117"/>
      <c r="B160" s="49" t="s">
        <v>190</v>
      </c>
      <c r="C160" s="49" t="s">
        <v>206</v>
      </c>
      <c r="D160" s="50">
        <v>1</v>
      </c>
      <c r="E160" s="50" t="s">
        <v>170</v>
      </c>
      <c r="F160" s="50">
        <v>1</v>
      </c>
      <c r="G160" s="50" t="s">
        <v>92</v>
      </c>
      <c r="H160" s="49">
        <v>50000</v>
      </c>
      <c r="I160" s="49">
        <f t="shared" si="28"/>
        <v>50000</v>
      </c>
      <c r="J160" s="52"/>
      <c r="K160" s="40"/>
    </row>
    <row r="161" spans="1:11">
      <c r="A161" s="47" t="s">
        <v>140</v>
      </c>
      <c r="B161" s="63"/>
      <c r="C161" s="63"/>
      <c r="D161" s="47"/>
      <c r="E161" s="47"/>
      <c r="F161" s="47"/>
      <c r="G161" s="47"/>
      <c r="H161" s="63"/>
      <c r="I161" s="51">
        <f>SUM(I155:I160)</f>
        <v>238000</v>
      </c>
      <c r="K161" s="40"/>
    </row>
    <row r="162" spans="1:11">
      <c r="A162" s="116" t="s">
        <v>3</v>
      </c>
      <c r="B162" s="118" t="s">
        <v>176</v>
      </c>
      <c r="C162" s="79" t="s">
        <v>400</v>
      </c>
      <c r="D162" s="50">
        <v>1</v>
      </c>
      <c r="E162" s="50" t="s">
        <v>58</v>
      </c>
      <c r="F162" s="50">
        <v>1</v>
      </c>
      <c r="G162" s="50" t="s">
        <v>92</v>
      </c>
      <c r="H162" s="79">
        <v>16000</v>
      </c>
      <c r="I162" s="79">
        <f>D162*F162*H162</f>
        <v>16000</v>
      </c>
      <c r="J162" s="46" t="s">
        <v>93</v>
      </c>
      <c r="K162" s="40"/>
    </row>
    <row r="163" spans="1:11">
      <c r="A163" s="117"/>
      <c r="B163" s="119"/>
      <c r="C163" s="49" t="s">
        <v>327</v>
      </c>
      <c r="D163" s="50">
        <v>1</v>
      </c>
      <c r="E163" s="50" t="s">
        <v>58</v>
      </c>
      <c r="F163" s="50">
        <v>1</v>
      </c>
      <c r="G163" s="50" t="s">
        <v>92</v>
      </c>
      <c r="H163" s="49">
        <v>25000</v>
      </c>
      <c r="I163" s="49">
        <f>D163*F163*H163</f>
        <v>25000</v>
      </c>
      <c r="J163" s="46" t="s">
        <v>93</v>
      </c>
      <c r="K163" s="40"/>
    </row>
    <row r="164" spans="1:11">
      <c r="A164" s="117"/>
      <c r="B164" s="119"/>
      <c r="C164" s="49" t="s">
        <v>328</v>
      </c>
      <c r="D164" s="50">
        <v>1</v>
      </c>
      <c r="E164" s="50" t="s">
        <v>184</v>
      </c>
      <c r="F164" s="50">
        <v>1</v>
      </c>
      <c r="G164" s="50" t="s">
        <v>195</v>
      </c>
      <c r="H164" s="49">
        <v>16000</v>
      </c>
      <c r="I164" s="49">
        <f t="shared" ref="I164:I181" si="29">D164*F164*H164</f>
        <v>16000</v>
      </c>
      <c r="K164" s="40"/>
    </row>
    <row r="165" spans="1:11">
      <c r="A165" s="117"/>
      <c r="B165" s="119"/>
      <c r="C165" s="49" t="s">
        <v>329</v>
      </c>
      <c r="D165" s="50">
        <v>1</v>
      </c>
      <c r="E165" s="50" t="s">
        <v>58</v>
      </c>
      <c r="F165" s="50">
        <v>1</v>
      </c>
      <c r="G165" s="50" t="s">
        <v>92</v>
      </c>
      <c r="H165" s="49">
        <v>18000</v>
      </c>
      <c r="I165" s="49">
        <f t="shared" si="29"/>
        <v>18000</v>
      </c>
      <c r="K165" s="40"/>
    </row>
    <row r="166" spans="1:11">
      <c r="A166" s="117"/>
      <c r="B166" s="119"/>
      <c r="C166" s="79" t="s">
        <v>401</v>
      </c>
      <c r="D166" s="50">
        <v>1</v>
      </c>
      <c r="E166" s="50" t="s">
        <v>58</v>
      </c>
      <c r="F166" s="50">
        <v>1</v>
      </c>
      <c r="G166" s="50" t="s">
        <v>92</v>
      </c>
      <c r="H166" s="79">
        <v>25000</v>
      </c>
      <c r="I166" s="79">
        <f t="shared" ref="I166" si="30">D166*F166*H166</f>
        <v>25000</v>
      </c>
      <c r="J166" s="46" t="s">
        <v>93</v>
      </c>
      <c r="K166" s="40"/>
    </row>
    <row r="167" spans="1:11">
      <c r="A167" s="117"/>
      <c r="B167" s="121"/>
      <c r="C167" s="49" t="s">
        <v>330</v>
      </c>
      <c r="D167" s="50">
        <v>1</v>
      </c>
      <c r="E167" s="50" t="s">
        <v>58</v>
      </c>
      <c r="F167" s="50">
        <v>1</v>
      </c>
      <c r="G167" s="50" t="s">
        <v>92</v>
      </c>
      <c r="H167" s="49">
        <v>9000</v>
      </c>
      <c r="I167" s="49">
        <f t="shared" si="29"/>
        <v>9000</v>
      </c>
      <c r="J167" s="46" t="s">
        <v>93</v>
      </c>
      <c r="K167" s="40"/>
    </row>
    <row r="168" spans="1:11">
      <c r="A168" s="117"/>
      <c r="B168" s="76" t="s">
        <v>308</v>
      </c>
      <c r="C168" s="76" t="s">
        <v>309</v>
      </c>
      <c r="D168" s="50">
        <v>1</v>
      </c>
      <c r="E168" s="50" t="s">
        <v>310</v>
      </c>
      <c r="F168" s="50">
        <v>1</v>
      </c>
      <c r="G168" s="50" t="s">
        <v>311</v>
      </c>
      <c r="H168" s="76">
        <v>25000</v>
      </c>
      <c r="I168" s="76">
        <f t="shared" ref="I168" si="31">D168*F168*H168</f>
        <v>25000</v>
      </c>
      <c r="K168" s="40"/>
    </row>
    <row r="169" spans="1:11">
      <c r="A169" s="117"/>
      <c r="B169" s="49" t="s">
        <v>171</v>
      </c>
      <c r="C169" s="49" t="s">
        <v>196</v>
      </c>
      <c r="D169" s="50">
        <v>4</v>
      </c>
      <c r="E169" s="50" t="s">
        <v>86</v>
      </c>
      <c r="F169" s="50">
        <v>4</v>
      </c>
      <c r="G169" s="50" t="s">
        <v>27</v>
      </c>
      <c r="H169" s="49">
        <v>1000</v>
      </c>
      <c r="I169" s="49">
        <f t="shared" si="29"/>
        <v>16000</v>
      </c>
      <c r="K169" s="40"/>
    </row>
    <row r="170" spans="1:11">
      <c r="A170" s="117"/>
      <c r="B170" s="49" t="s">
        <v>172</v>
      </c>
      <c r="C170" s="49"/>
      <c r="D170" s="50">
        <v>4</v>
      </c>
      <c r="E170" s="50" t="s">
        <v>86</v>
      </c>
      <c r="F170" s="50">
        <v>4</v>
      </c>
      <c r="G170" s="50" t="s">
        <v>27</v>
      </c>
      <c r="H170" s="49">
        <v>600</v>
      </c>
      <c r="I170" s="49">
        <f t="shared" si="29"/>
        <v>9600</v>
      </c>
      <c r="K170" s="40"/>
    </row>
    <row r="171" spans="1:11">
      <c r="A171" s="117"/>
      <c r="B171" s="49" t="s">
        <v>141</v>
      </c>
      <c r="C171" s="49"/>
      <c r="D171" s="50">
        <v>8</v>
      </c>
      <c r="E171" s="50" t="s">
        <v>86</v>
      </c>
      <c r="F171" s="50">
        <v>4</v>
      </c>
      <c r="G171" s="50" t="s">
        <v>27</v>
      </c>
      <c r="H171" s="49">
        <v>1200</v>
      </c>
      <c r="I171" s="49">
        <f t="shared" si="29"/>
        <v>38400</v>
      </c>
      <c r="J171" s="52"/>
      <c r="K171" s="40"/>
    </row>
    <row r="172" spans="1:11">
      <c r="A172" s="117"/>
      <c r="B172" s="118" t="s">
        <v>208</v>
      </c>
      <c r="C172" s="73" t="s">
        <v>210</v>
      </c>
      <c r="D172" s="50">
        <v>1</v>
      </c>
      <c r="E172" s="50" t="s">
        <v>170</v>
      </c>
      <c r="F172" s="50">
        <v>1</v>
      </c>
      <c r="G172" s="50" t="s">
        <v>92</v>
      </c>
      <c r="H172" s="73">
        <v>15000</v>
      </c>
      <c r="I172" s="73">
        <f t="shared" si="29"/>
        <v>15000</v>
      </c>
      <c r="K172" s="40"/>
    </row>
    <row r="173" spans="1:11">
      <c r="A173" s="117"/>
      <c r="B173" s="119"/>
      <c r="C173" s="73" t="s">
        <v>209</v>
      </c>
      <c r="D173" s="50">
        <v>8</v>
      </c>
      <c r="E173" s="50" t="s">
        <v>86</v>
      </c>
      <c r="F173" s="50">
        <v>3</v>
      </c>
      <c r="G173" s="50" t="s">
        <v>27</v>
      </c>
      <c r="H173" s="73">
        <v>600</v>
      </c>
      <c r="I173" s="73">
        <f t="shared" si="29"/>
        <v>14400</v>
      </c>
      <c r="K173" s="40"/>
    </row>
    <row r="174" spans="1:11">
      <c r="A174" s="117"/>
      <c r="B174" s="118" t="s">
        <v>410</v>
      </c>
      <c r="C174" s="79" t="s">
        <v>417</v>
      </c>
      <c r="D174" s="50">
        <v>2</v>
      </c>
      <c r="E174" s="50" t="s">
        <v>411</v>
      </c>
      <c r="F174" s="50">
        <v>3</v>
      </c>
      <c r="G174" s="50" t="s">
        <v>92</v>
      </c>
      <c r="H174" s="79">
        <v>6500</v>
      </c>
      <c r="I174" s="79">
        <f>D174*F174*H174</f>
        <v>39000</v>
      </c>
      <c r="J174" s="46" t="s">
        <v>93</v>
      </c>
      <c r="K174" s="40"/>
    </row>
    <row r="175" spans="1:11">
      <c r="A175" s="117"/>
      <c r="B175" s="119"/>
      <c r="C175" s="79" t="s">
        <v>412</v>
      </c>
      <c r="D175" s="50">
        <v>2</v>
      </c>
      <c r="E175" s="50" t="s">
        <v>86</v>
      </c>
      <c r="F175" s="50">
        <v>3</v>
      </c>
      <c r="G175" s="50" t="s">
        <v>27</v>
      </c>
      <c r="H175" s="79">
        <v>800</v>
      </c>
      <c r="I175" s="79">
        <f>D175*F175*H175</f>
        <v>4800</v>
      </c>
      <c r="J175" s="46" t="s">
        <v>93</v>
      </c>
      <c r="K175" s="40"/>
    </row>
    <row r="176" spans="1:11">
      <c r="A176" s="117"/>
      <c r="B176" s="118" t="s">
        <v>179</v>
      </c>
      <c r="C176" s="49" t="s">
        <v>177</v>
      </c>
      <c r="D176" s="50">
        <v>2</v>
      </c>
      <c r="E176" s="50" t="s">
        <v>86</v>
      </c>
      <c r="F176" s="50">
        <v>5</v>
      </c>
      <c r="G176" s="50" t="s">
        <v>27</v>
      </c>
      <c r="H176" s="49">
        <v>2800</v>
      </c>
      <c r="I176" s="49">
        <f t="shared" si="29"/>
        <v>28000</v>
      </c>
      <c r="J176" s="46" t="s">
        <v>105</v>
      </c>
      <c r="K176" s="40"/>
    </row>
    <row r="177" spans="1:11">
      <c r="A177" s="117"/>
      <c r="B177" s="119"/>
      <c r="C177" s="49" t="s">
        <v>409</v>
      </c>
      <c r="D177" s="50">
        <v>3</v>
      </c>
      <c r="E177" s="50" t="s">
        <v>86</v>
      </c>
      <c r="F177" s="50">
        <v>5</v>
      </c>
      <c r="G177" s="50" t="s">
        <v>27</v>
      </c>
      <c r="H177" s="49">
        <v>3500</v>
      </c>
      <c r="I177" s="49">
        <f t="shared" si="29"/>
        <v>52500</v>
      </c>
      <c r="K177" s="40"/>
    </row>
    <row r="178" spans="1:11">
      <c r="A178" s="117"/>
      <c r="B178" s="119"/>
      <c r="C178" s="49" t="s">
        <v>178</v>
      </c>
      <c r="D178" s="50">
        <v>1</v>
      </c>
      <c r="E178" s="50" t="s">
        <v>86</v>
      </c>
      <c r="F178" s="50">
        <v>5</v>
      </c>
      <c r="G178" s="50" t="s">
        <v>27</v>
      </c>
      <c r="H178" s="49">
        <v>2000</v>
      </c>
      <c r="I178" s="49">
        <f t="shared" si="29"/>
        <v>10000</v>
      </c>
      <c r="K178" s="40"/>
    </row>
    <row r="179" spans="1:11">
      <c r="A179" s="117"/>
      <c r="B179" s="119"/>
      <c r="C179" s="49" t="s">
        <v>181</v>
      </c>
      <c r="D179" s="50">
        <v>1</v>
      </c>
      <c r="E179" s="50" t="s">
        <v>170</v>
      </c>
      <c r="F179" s="50">
        <v>1</v>
      </c>
      <c r="G179" s="50" t="s">
        <v>27</v>
      </c>
      <c r="H179" s="49">
        <v>8000</v>
      </c>
      <c r="I179" s="49">
        <f t="shared" si="29"/>
        <v>8000</v>
      </c>
      <c r="K179" s="40"/>
    </row>
    <row r="180" spans="1:11">
      <c r="A180" s="117"/>
      <c r="B180" s="119"/>
      <c r="C180" s="49" t="s">
        <v>180</v>
      </c>
      <c r="D180" s="50">
        <v>1</v>
      </c>
      <c r="E180" s="50" t="s">
        <v>144</v>
      </c>
      <c r="F180" s="50">
        <v>5</v>
      </c>
      <c r="G180" s="50" t="s">
        <v>27</v>
      </c>
      <c r="H180" s="49">
        <v>3500</v>
      </c>
      <c r="I180" s="49">
        <f t="shared" si="29"/>
        <v>17500</v>
      </c>
      <c r="K180" s="40"/>
    </row>
    <row r="181" spans="1:11">
      <c r="A181" s="120"/>
      <c r="B181" s="79" t="s">
        <v>194</v>
      </c>
      <c r="C181" s="49" t="s">
        <v>193</v>
      </c>
      <c r="D181" s="50">
        <v>1</v>
      </c>
      <c r="E181" s="50" t="s">
        <v>170</v>
      </c>
      <c r="F181" s="50">
        <v>1</v>
      </c>
      <c r="G181" s="50" t="s">
        <v>195</v>
      </c>
      <c r="H181" s="49">
        <v>200000</v>
      </c>
      <c r="I181" s="49">
        <f t="shared" si="29"/>
        <v>200000</v>
      </c>
      <c r="K181" s="40"/>
    </row>
    <row r="182" spans="1:11">
      <c r="A182" s="47" t="s">
        <v>115</v>
      </c>
      <c r="B182" s="47"/>
      <c r="C182" s="63"/>
      <c r="D182" s="47"/>
      <c r="E182" s="47"/>
      <c r="F182" s="47"/>
      <c r="G182" s="47"/>
      <c r="H182" s="47"/>
      <c r="I182" s="51">
        <f>SUM(I162:I181)</f>
        <v>587200</v>
      </c>
      <c r="K182" s="40"/>
    </row>
    <row r="183" spans="1:11">
      <c r="A183" s="113" t="s">
        <v>116</v>
      </c>
      <c r="B183" s="114"/>
      <c r="C183" s="114"/>
      <c r="D183" s="114"/>
      <c r="E183" s="114"/>
      <c r="F183" s="114"/>
      <c r="G183" s="114"/>
      <c r="H183" s="115"/>
      <c r="I183" s="64">
        <f>I7+I9+I11+I15+I83+I129+I154+I161+I182</f>
        <v>2836239</v>
      </c>
      <c r="J183" s="52"/>
      <c r="K183" s="40"/>
    </row>
    <row r="184" spans="1:11">
      <c r="A184" s="113" t="s">
        <v>117</v>
      </c>
      <c r="B184" s="114"/>
      <c r="C184" s="114"/>
      <c r="D184" s="114"/>
      <c r="E184" s="114"/>
      <c r="F184" s="114"/>
      <c r="G184" s="114"/>
      <c r="H184" s="115"/>
      <c r="I184" s="64">
        <f>I183*0.1</f>
        <v>283623.90000000002</v>
      </c>
      <c r="J184" s="52"/>
      <c r="K184" s="40"/>
    </row>
    <row r="185" spans="1:11">
      <c r="A185" s="113" t="s">
        <v>197</v>
      </c>
      <c r="B185" s="114"/>
      <c r="C185" s="114"/>
      <c r="D185" s="114"/>
      <c r="E185" s="114"/>
      <c r="F185" s="114"/>
      <c r="G185" s="114"/>
      <c r="H185" s="115"/>
      <c r="I185" s="64">
        <f>(I183+I184)*0.01</f>
        <v>31198.629000000001</v>
      </c>
      <c r="J185" s="52"/>
      <c r="K185" s="40"/>
    </row>
    <row r="186" spans="1:11">
      <c r="A186" s="113" t="s">
        <v>119</v>
      </c>
      <c r="B186" s="114"/>
      <c r="C186" s="114"/>
      <c r="D186" s="114"/>
      <c r="E186" s="114"/>
      <c r="F186" s="114"/>
      <c r="G186" s="114"/>
      <c r="H186" s="115"/>
      <c r="I186" s="64">
        <f>SUM(I183:I185)</f>
        <v>3151061.5290000001</v>
      </c>
      <c r="J186" s="52"/>
      <c r="K186" s="40"/>
    </row>
    <row r="187" spans="1:11">
      <c r="A187" s="65"/>
      <c r="B187" s="65"/>
      <c r="C187" s="65"/>
      <c r="D187" s="65"/>
      <c r="E187" s="65"/>
      <c r="F187" s="65"/>
      <c r="G187" s="65"/>
      <c r="H187" s="66"/>
      <c r="I187" s="66"/>
      <c r="J187" s="67"/>
      <c r="K187" s="40"/>
    </row>
    <row r="188" spans="1:11">
      <c r="A188" s="65"/>
      <c r="B188" s="65"/>
      <c r="C188" s="65"/>
      <c r="D188" s="65"/>
      <c r="E188" s="65"/>
      <c r="F188" s="65"/>
      <c r="G188" s="65"/>
      <c r="H188" s="66"/>
      <c r="I188" s="66"/>
      <c r="J188" s="67"/>
      <c r="K188" s="40"/>
    </row>
    <row r="189" spans="1:11">
      <c r="A189" s="65"/>
      <c r="B189" s="65"/>
      <c r="C189" s="65"/>
      <c r="D189" s="65"/>
      <c r="E189" s="65"/>
      <c r="F189" s="65"/>
      <c r="G189" s="65"/>
      <c r="H189" s="66"/>
      <c r="I189" s="85"/>
      <c r="J189" s="67"/>
      <c r="K189" s="40"/>
    </row>
    <row r="190" spans="1:11">
      <c r="A190" s="65"/>
      <c r="B190" s="65"/>
      <c r="C190" s="65"/>
      <c r="D190" s="65"/>
      <c r="E190" s="65"/>
      <c r="F190" s="65"/>
      <c r="G190" s="65"/>
      <c r="H190" s="66"/>
      <c r="I190" s="66"/>
      <c r="J190" s="67"/>
      <c r="K190" s="40"/>
    </row>
    <row r="191" spans="1:11">
      <c r="A191" s="65"/>
      <c r="B191" s="65"/>
      <c r="C191" s="65"/>
      <c r="D191" s="65"/>
      <c r="E191" s="65"/>
      <c r="F191" s="65"/>
      <c r="G191" s="65"/>
      <c r="H191" s="66"/>
      <c r="I191" s="66"/>
      <c r="J191" s="67"/>
      <c r="K191" s="40"/>
    </row>
    <row r="192" spans="1:11">
      <c r="A192" s="65"/>
      <c r="B192" s="65"/>
      <c r="C192" s="65"/>
      <c r="D192" s="65"/>
      <c r="E192" s="65"/>
      <c r="F192" s="65"/>
      <c r="G192" s="65"/>
      <c r="H192" s="66"/>
      <c r="I192" s="66"/>
      <c r="J192" s="67"/>
      <c r="K192" s="40"/>
    </row>
  </sheetData>
  <mergeCells count="35">
    <mergeCell ref="A131:A143"/>
    <mergeCell ref="A85:A95"/>
    <mergeCell ref="A16:A82"/>
    <mergeCell ref="B162:B167"/>
    <mergeCell ref="A149:A153"/>
    <mergeCell ref="B76:B77"/>
    <mergeCell ref="A124:A128"/>
    <mergeCell ref="A145:A148"/>
    <mergeCell ref="A96:A108"/>
    <mergeCell ref="A109:A110"/>
    <mergeCell ref="A111:A120"/>
    <mergeCell ref="A121:A123"/>
    <mergeCell ref="A183:H183"/>
    <mergeCell ref="A184:H184"/>
    <mergeCell ref="A185:H185"/>
    <mergeCell ref="A186:H186"/>
    <mergeCell ref="A155:A160"/>
    <mergeCell ref="B176:B180"/>
    <mergeCell ref="B172:B173"/>
    <mergeCell ref="A162:A181"/>
    <mergeCell ref="B174:B175"/>
    <mergeCell ref="A15:H15"/>
    <mergeCell ref="A1:I1"/>
    <mergeCell ref="D2:E2"/>
    <mergeCell ref="G2:I2"/>
    <mergeCell ref="D3:E3"/>
    <mergeCell ref="G3:I3"/>
    <mergeCell ref="A4:B5"/>
    <mergeCell ref="C4:C5"/>
    <mergeCell ref="D4:G4"/>
    <mergeCell ref="H4:I4"/>
    <mergeCell ref="A7:H7"/>
    <mergeCell ref="A9:H9"/>
    <mergeCell ref="A11:H11"/>
    <mergeCell ref="A12:A14"/>
  </mergeCells>
  <phoneticPr fontId="14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【第二轮报价需求报价0604】</vt:lpstr>
      <vt:lpstr>中以360报价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2018-05-28T01:48:00Z</dcterms:created>
  <dcterms:modified xsi:type="dcterms:W3CDTF">2020-11-19T06:25:21Z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