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540" windowHeight="11280"/>
  </bookViews>
  <sheets>
    <sheet name="报价单" sheetId="3" r:id="rId1"/>
  </sheets>
  <calcPr calcId="144525"/>
</workbook>
</file>

<file path=xl/sharedStrings.xml><?xml version="1.0" encoding="utf-8"?>
<sst xmlns="http://schemas.openxmlformats.org/spreadsheetml/2006/main" count="164" uniqueCount="81">
  <si>
    <t>项目名称报价单</t>
  </si>
  <si>
    <t>项目名称</t>
  </si>
  <si>
    <t>抖音院团盛典</t>
  </si>
  <si>
    <t>项目地址</t>
  </si>
  <si>
    <t>北京</t>
  </si>
  <si>
    <t>项目时间</t>
  </si>
  <si>
    <t>12月14日-16日</t>
  </si>
  <si>
    <t>项目人数</t>
  </si>
  <si>
    <t>150～180人</t>
  </si>
  <si>
    <t>字节跳动业务接口人</t>
  </si>
  <si>
    <t>电话</t>
  </si>
  <si>
    <t>邮箱</t>
  </si>
  <si>
    <t>字节跳动采购接口人</t>
  </si>
  <si>
    <t>供应商名称</t>
  </si>
  <si>
    <t>康辉集团北京国际会议展览有限公司</t>
  </si>
  <si>
    <t>供应商接口人</t>
  </si>
  <si>
    <t>Jessie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</si>
  <si>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</si>
  <si>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（接待嘉宾的机票、订车等）</t>
    </r>
  </si>
  <si>
    <t>序号</t>
  </si>
  <si>
    <t>一级区域</t>
  </si>
  <si>
    <t>二级区域</t>
  </si>
  <si>
    <t>具体内容</t>
  </si>
  <si>
    <t>分类</t>
  </si>
  <si>
    <t>条目</t>
  </si>
  <si>
    <t>具体说明</t>
  </si>
  <si>
    <t>计价单位</t>
  </si>
  <si>
    <t>报价单价（元）</t>
  </si>
  <si>
    <t>报价数量</t>
  </si>
  <si>
    <t>报价天数</t>
  </si>
  <si>
    <t>报价金额(元）</t>
  </si>
  <si>
    <t>备注（如尺寸、型号）或其他说明</t>
  </si>
  <si>
    <t>机票</t>
  </si>
  <si>
    <t>各地-北京，机票费用</t>
  </si>
  <si>
    <t>往返</t>
  </si>
  <si>
    <t>经济舱，预估价</t>
  </si>
  <si>
    <t>高铁票</t>
  </si>
  <si>
    <t>各地-北京，高铁票费用</t>
  </si>
  <si>
    <t>二等座，预估价</t>
  </si>
  <si>
    <t>小计</t>
  </si>
  <si>
    <t>地面交通</t>
  </si>
  <si>
    <t>别克GL8商务车，单趟</t>
  </si>
  <si>
    <t>辆/趟</t>
  </si>
  <si>
    <t>接机&amp;接站，单趟费用</t>
  </si>
  <si>
    <t>送机&amp;送站，单趟费用</t>
  </si>
  <si>
    <t>接机&amp;接站（大兴机场），单趟费用</t>
  </si>
  <si>
    <t>别克GL8商务车，包天</t>
  </si>
  <si>
    <t>辆/天</t>
  </si>
  <si>
    <t>包天用车，100公里，8小时</t>
  </si>
  <si>
    <t>丰田考斯特，单趟</t>
  </si>
  <si>
    <t>接机&amp;接站，单趟费用，大兴机场另计</t>
  </si>
  <si>
    <t>丰田考斯特，包天</t>
  </si>
  <si>
    <t>45座旅游巴士</t>
  </si>
  <si>
    <t>酒店-中央歌剧院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</si>
  <si>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（接待嘉宾的酒店等）</t>
    </r>
  </si>
  <si>
    <t>备注或其他说明</t>
  </si>
  <si>
    <t>酒店</t>
  </si>
  <si>
    <t>北京丽晶酒店，大床房</t>
  </si>
  <si>
    <t>间/晚</t>
  </si>
  <si>
    <t>北京丽晶酒店，双床房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</si>
  <si>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（接待嘉宾的餐食等）</t>
    </r>
  </si>
  <si>
    <t>费用类型</t>
  </si>
  <si>
    <t>场地名称</t>
  </si>
  <si>
    <t>具体厅名称</t>
  </si>
  <si>
    <t>餐食</t>
  </si>
  <si>
    <t>集体晚宴</t>
  </si>
  <si>
    <t>餐/桌</t>
  </si>
  <si>
    <t>酒水</t>
  </si>
  <si>
    <t>人员费用（人员、餐饮、交通等）</t>
  </si>
  <si>
    <t>人员费用</t>
  </si>
  <si>
    <t>工作人员</t>
  </si>
  <si>
    <t>工作人员住宿</t>
  </si>
  <si>
    <t>工作人员餐（每人每天100）</t>
  </si>
  <si>
    <t>工作人员市区交通预估</t>
  </si>
  <si>
    <t>接待费用合计</t>
  </si>
  <si>
    <t>项目服务费</t>
  </si>
  <si>
    <t>搭建制作类项目服务费</t>
  </si>
  <si>
    <t>是否开具增值税专用发票</t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</si>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</sst>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&quot;￥&quot;#,##0.00_);[Red]\(&quot;￥&quot;#,##0.00\)"/>
    <numFmt numFmtId="178" formatCode="0.0_ "/>
  </numFmts>
  <fonts count="38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9"/>
      <color theme="0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14"/>
      <color theme="1"/>
      <name val="微软雅黑"/>
      <charset val="134"/>
    </font>
    <font>
      <sz val="10"/>
      <color rgb="FF1F2329"/>
      <name val="PingFang SC Regular"/>
      <charset val="134"/>
    </font>
    <font>
      <sz val="10"/>
      <color rgb="FF000000"/>
      <name val="PingFang SC Regular"/>
      <charset val="134"/>
    </font>
    <font>
      <b/>
      <sz val="9"/>
      <color rgb="FFFF0000"/>
      <name val="微软雅黑"/>
      <charset val="134"/>
    </font>
    <font>
      <u/>
      <sz val="9"/>
      <color theme="10"/>
      <name val="微软雅黑"/>
      <charset val="134"/>
    </font>
    <font>
      <sz val="9"/>
      <color theme="1"/>
      <name val="微软雅黑"/>
      <charset val="134"/>
    </font>
    <font>
      <b/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27" fillId="10" borderId="6" applyNumberFormat="0" applyAlignment="0" applyProtection="0">
      <alignment vertical="center"/>
    </xf>
    <xf numFmtId="0" fontId="28" fillId="10" borderId="5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76" fontId="1" fillId="0" borderId="0" xfId="2" applyNumberFormat="1" applyFont="1" applyBorder="1" applyAlignment="1" applyProtection="1">
      <alignment vertical="center"/>
      <protection locked="0"/>
    </xf>
    <xf numFmtId="176" fontId="1" fillId="0" borderId="0" xfId="2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49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/>
    </xf>
    <xf numFmtId="0" fontId="9" fillId="0" borderId="1" xfId="49" applyNumberFormat="1" applyFont="1" applyFill="1" applyBorder="1" applyAlignment="1" applyProtection="1">
      <alignment vertical="center" wrapText="1"/>
      <protection locked="0"/>
    </xf>
    <xf numFmtId="0" fontId="9" fillId="6" borderId="1" xfId="49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wrapText="1"/>
    </xf>
    <xf numFmtId="0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6" applyFont="1" applyBorder="1" applyAlignment="1" applyProtection="1">
      <alignment horizontal="center" vertical="center" wrapText="1"/>
      <protection locked="0"/>
    </xf>
    <xf numFmtId="176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>
      <alignment horizontal="center" vertical="center"/>
    </xf>
    <xf numFmtId="0" fontId="9" fillId="6" borderId="1" xfId="49" applyFont="1" applyFill="1" applyBorder="1" applyAlignment="1" applyProtection="1">
      <alignment horizontal="center" vertical="center" wrapText="1"/>
      <protection locked="0"/>
    </xf>
    <xf numFmtId="177" fontId="16" fillId="6" borderId="1" xfId="2" applyNumberFormat="1" applyFont="1" applyFill="1" applyBorder="1" applyAlignment="1" applyProtection="1">
      <alignment horizontal="right" vertical="center" wrapText="1"/>
      <protection locked="0"/>
    </xf>
    <xf numFmtId="176" fontId="10" fillId="6" borderId="1" xfId="2" applyNumberFormat="1" applyFont="1" applyFill="1" applyBorder="1" applyAlignment="1" applyProtection="1">
      <alignment horizontal="center" vertical="center" wrapText="1"/>
    </xf>
    <xf numFmtId="177" fontId="7" fillId="0" borderId="1" xfId="2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6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43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6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176" fontId="6" fillId="4" borderId="1" xfId="2" applyNumberFormat="1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58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1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2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J12" sqref="J12:J13"/>
    </sheetView>
  </sheetViews>
  <sheetFormatPr defaultColWidth="9.69230769230769" defaultRowHeight="13.6"/>
  <cols>
    <col min="1" max="1" width="5.38461538461539" style="1" customWidth="1"/>
    <col min="2" max="2" width="12.0096153846154" style="1" customWidth="1"/>
    <col min="3" max="4" width="8.61538461538461" style="1" hidden="1" customWidth="1"/>
    <col min="5" max="5" width="17.4038461538462" style="1" customWidth="1"/>
    <col min="6" max="6" width="28" style="1" customWidth="1"/>
    <col min="7" max="7" width="14.7115384615385" style="1" customWidth="1"/>
    <col min="8" max="8" width="8.61538461538461" style="1" customWidth="1"/>
    <col min="9" max="9" width="14" style="5" customWidth="1"/>
    <col min="10" max="10" width="8.61538461538461" style="1" customWidth="1"/>
    <col min="11" max="11" width="13.6346153846154" style="1" customWidth="1"/>
    <col min="12" max="12" width="12.9230769230769" style="6" customWidth="1"/>
    <col min="13" max="13" width="36.6923076923077" style="1" customWidth="1"/>
    <col min="14" max="15" width="9.69230769230769" style="1"/>
    <col min="16" max="16" width="10.5865384615385" style="1" customWidth="1"/>
    <col min="17" max="16377" width="9.69230769230769" style="1"/>
    <col min="16378" max="16384" width="9.69230769230769" style="7"/>
  </cols>
  <sheetData>
    <row r="1" s="1" customFormat="1" ht="20.4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14" spans="1:13">
      <c r="A2" s="9" t="s">
        <v>1</v>
      </c>
      <c r="B2" s="9"/>
      <c r="C2" s="10" t="s">
        <v>2</v>
      </c>
      <c r="D2" s="10"/>
      <c r="E2" s="10"/>
      <c r="F2" s="10"/>
      <c r="G2" s="10" t="s">
        <v>3</v>
      </c>
      <c r="H2" s="20" t="s">
        <v>4</v>
      </c>
      <c r="I2" s="20"/>
      <c r="J2" s="20"/>
      <c r="K2" s="20"/>
      <c r="L2" s="20"/>
      <c r="M2" s="50"/>
    </row>
    <row r="3" s="1" customFormat="1" ht="14" spans="1:13">
      <c r="A3" s="9" t="s">
        <v>5</v>
      </c>
      <c r="B3" s="9"/>
      <c r="C3" s="10" t="s">
        <v>6</v>
      </c>
      <c r="D3" s="10"/>
      <c r="E3" s="10"/>
      <c r="F3" s="10"/>
      <c r="G3" s="10" t="s">
        <v>7</v>
      </c>
      <c r="H3" s="20" t="s">
        <v>8</v>
      </c>
      <c r="I3" s="20"/>
      <c r="J3" s="20"/>
      <c r="K3" s="20"/>
      <c r="L3" s="20"/>
      <c r="M3" s="50"/>
    </row>
    <row r="4" s="1" customFormat="1" ht="14" spans="1:13">
      <c r="A4" s="9" t="s">
        <v>9</v>
      </c>
      <c r="B4" s="9"/>
      <c r="C4" s="10"/>
      <c r="D4" s="10"/>
      <c r="E4" s="10"/>
      <c r="F4" s="10"/>
      <c r="G4" s="20" t="s">
        <v>10</v>
      </c>
      <c r="H4" s="20"/>
      <c r="I4" s="20"/>
      <c r="J4" s="20"/>
      <c r="K4" s="10" t="s">
        <v>11</v>
      </c>
      <c r="L4" s="10"/>
      <c r="M4" s="10"/>
    </row>
    <row r="5" s="1" customFormat="1" ht="14" spans="1:13">
      <c r="A5" s="9" t="s">
        <v>12</v>
      </c>
      <c r="B5" s="9"/>
      <c r="C5" s="10"/>
      <c r="D5" s="10"/>
      <c r="E5" s="10"/>
      <c r="F5" s="10"/>
      <c r="G5" s="20" t="s">
        <v>10</v>
      </c>
      <c r="H5" s="20"/>
      <c r="I5" s="20"/>
      <c r="J5" s="20"/>
      <c r="K5" s="10" t="s">
        <v>11</v>
      </c>
      <c r="L5" s="10"/>
      <c r="M5" s="10"/>
    </row>
    <row r="6" s="1" customFormat="1" spans="1:13">
      <c r="A6" s="9" t="s">
        <v>13</v>
      </c>
      <c r="B6" s="9"/>
      <c r="C6" s="10" t="s">
        <v>14</v>
      </c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1" customFormat="1" ht="14" spans="1:13">
      <c r="A7" s="9" t="s">
        <v>15</v>
      </c>
      <c r="B7" s="9"/>
      <c r="C7" s="10" t="s">
        <v>16</v>
      </c>
      <c r="D7" s="10"/>
      <c r="E7" s="10"/>
      <c r="F7" s="10"/>
      <c r="G7" s="20" t="s">
        <v>10</v>
      </c>
      <c r="H7" s="20">
        <v>13810338229</v>
      </c>
      <c r="I7" s="20"/>
      <c r="J7" s="20"/>
      <c r="K7" s="10" t="s">
        <v>11</v>
      </c>
      <c r="L7" s="36"/>
      <c r="M7" s="51"/>
    </row>
    <row r="8" s="1" customFormat="1" ht="166" customHeight="1" spans="1:13">
      <c r="A8" s="11" t="s">
        <v>17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20.4" spans="1:13">
      <c r="A9" s="12" t="s">
        <v>18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52"/>
    </row>
    <row r="10" s="1" customFormat="1" ht="14" spans="1:13">
      <c r="A10" s="13" t="s">
        <v>19</v>
      </c>
      <c r="B10" s="13" t="s">
        <v>20</v>
      </c>
      <c r="C10" s="13" t="s">
        <v>21</v>
      </c>
      <c r="D10" s="13" t="s">
        <v>22</v>
      </c>
      <c r="E10" s="13" t="s">
        <v>23</v>
      </c>
      <c r="F10" s="13" t="s">
        <v>24</v>
      </c>
      <c r="G10" s="13" t="s">
        <v>25</v>
      </c>
      <c r="H10" s="13" t="s">
        <v>26</v>
      </c>
      <c r="I10" s="37" t="s">
        <v>27</v>
      </c>
      <c r="J10" s="13" t="s">
        <v>28</v>
      </c>
      <c r="K10" s="13" t="s">
        <v>29</v>
      </c>
      <c r="L10" s="37" t="s">
        <v>30</v>
      </c>
      <c r="M10" s="53" t="s">
        <v>31</v>
      </c>
    </row>
    <row r="11" s="2" customForma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54"/>
    </row>
    <row r="12" s="1" customFormat="1" ht="15.2" spans="1:13">
      <c r="A12" s="15">
        <v>1</v>
      </c>
      <c r="B12" s="16"/>
      <c r="C12" s="17"/>
      <c r="D12" s="18"/>
      <c r="E12" s="15" t="s">
        <v>32</v>
      </c>
      <c r="F12" s="27" t="s">
        <v>33</v>
      </c>
      <c r="G12" s="28"/>
      <c r="H12" s="29" t="s">
        <v>34</v>
      </c>
      <c r="I12" s="38">
        <v>3000</v>
      </c>
      <c r="J12" s="38">
        <v>90</v>
      </c>
      <c r="K12" s="39">
        <v>1</v>
      </c>
      <c r="L12" s="40">
        <f>K12*J12*I12</f>
        <v>270000</v>
      </c>
      <c r="M12" s="55" t="s">
        <v>35</v>
      </c>
    </row>
    <row r="13" s="1" customFormat="1" ht="15.2" spans="1:13">
      <c r="A13" s="15">
        <v>2</v>
      </c>
      <c r="B13" s="16"/>
      <c r="C13" s="17"/>
      <c r="D13" s="18"/>
      <c r="E13" s="15" t="s">
        <v>36</v>
      </c>
      <c r="F13" s="27" t="s">
        <v>37</v>
      </c>
      <c r="G13" s="28"/>
      <c r="H13" s="29" t="s">
        <v>34</v>
      </c>
      <c r="I13" s="38">
        <v>1000</v>
      </c>
      <c r="J13" s="38">
        <v>70</v>
      </c>
      <c r="K13" s="39">
        <v>1</v>
      </c>
      <c r="L13" s="40">
        <f>K13*J13*I13</f>
        <v>70000</v>
      </c>
      <c r="M13" s="55" t="s">
        <v>38</v>
      </c>
    </row>
    <row r="14" s="1" customFormat="1" spans="1:13">
      <c r="A14" s="15">
        <v>3</v>
      </c>
      <c r="B14" s="16"/>
      <c r="C14" s="17"/>
      <c r="D14" s="18"/>
      <c r="E14" s="30"/>
      <c r="F14" s="30"/>
      <c r="G14" s="28"/>
      <c r="H14" s="29"/>
      <c r="I14" s="41"/>
      <c r="J14" s="39"/>
      <c r="K14" s="39"/>
      <c r="L14" s="40">
        <f>K14*J14*I14</f>
        <v>0</v>
      </c>
      <c r="M14" s="20"/>
    </row>
    <row r="15" s="1" customFormat="1" spans="1:13">
      <c r="A15" s="19" t="s">
        <v>39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42">
        <f>SUM(L12:L14)</f>
        <v>340000</v>
      </c>
      <c r="M15" s="20"/>
    </row>
    <row r="16" s="1" customFormat="1" ht="20.4" spans="1:13">
      <c r="A16" s="12" t="s">
        <v>18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52"/>
    </row>
    <row r="17" s="1" customFormat="1" ht="14" spans="1:13">
      <c r="A17" s="13" t="s">
        <v>19</v>
      </c>
      <c r="B17" s="13" t="s">
        <v>20</v>
      </c>
      <c r="C17" s="13" t="s">
        <v>21</v>
      </c>
      <c r="D17" s="13" t="s">
        <v>22</v>
      </c>
      <c r="E17" s="13" t="s">
        <v>23</v>
      </c>
      <c r="F17" s="13" t="s">
        <v>24</v>
      </c>
      <c r="G17" s="13" t="s">
        <v>25</v>
      </c>
      <c r="H17" s="13" t="s">
        <v>26</v>
      </c>
      <c r="I17" s="37" t="s">
        <v>27</v>
      </c>
      <c r="J17" s="13" t="s">
        <v>28</v>
      </c>
      <c r="K17" s="13" t="s">
        <v>29</v>
      </c>
      <c r="L17" s="37" t="s">
        <v>30</v>
      </c>
      <c r="M17" s="53" t="s">
        <v>31</v>
      </c>
    </row>
    <row r="18" s="2" customForma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54"/>
    </row>
    <row r="19" s="1" customFormat="1" ht="15.2" spans="1:13">
      <c r="A19" s="15">
        <v>1</v>
      </c>
      <c r="B19" s="16"/>
      <c r="C19" s="17"/>
      <c r="D19" s="18"/>
      <c r="E19" s="15" t="s">
        <v>40</v>
      </c>
      <c r="F19" s="27" t="s">
        <v>41</v>
      </c>
      <c r="G19" s="27"/>
      <c r="H19" s="29" t="s">
        <v>42</v>
      </c>
      <c r="I19" s="38">
        <v>500</v>
      </c>
      <c r="J19" s="43">
        <v>30</v>
      </c>
      <c r="K19" s="39">
        <v>1</v>
      </c>
      <c r="L19" s="40">
        <f t="shared" ref="L19:L26" si="0">K19*J19*I19</f>
        <v>15000</v>
      </c>
      <c r="M19" s="56" t="s">
        <v>43</v>
      </c>
    </row>
    <row r="20" s="1" customFormat="1" ht="15.2" spans="1:13">
      <c r="A20" s="15">
        <v>2</v>
      </c>
      <c r="B20" s="16"/>
      <c r="C20" s="17"/>
      <c r="D20" s="18"/>
      <c r="E20" s="15" t="s">
        <v>40</v>
      </c>
      <c r="F20" s="27" t="s">
        <v>41</v>
      </c>
      <c r="G20" s="27"/>
      <c r="H20" s="29" t="s">
        <v>42</v>
      </c>
      <c r="I20" s="38">
        <v>500</v>
      </c>
      <c r="J20" s="43">
        <v>30</v>
      </c>
      <c r="K20" s="39">
        <v>1</v>
      </c>
      <c r="L20" s="40">
        <f t="shared" si="0"/>
        <v>15000</v>
      </c>
      <c r="M20" s="56" t="s">
        <v>44</v>
      </c>
    </row>
    <row r="21" s="1" customFormat="1" ht="15.2" spans="1:13">
      <c r="A21" s="15">
        <v>3</v>
      </c>
      <c r="B21" s="16"/>
      <c r="C21" s="17"/>
      <c r="D21" s="18"/>
      <c r="E21" s="15" t="s">
        <v>40</v>
      </c>
      <c r="F21" s="27" t="s">
        <v>41</v>
      </c>
      <c r="G21" s="27"/>
      <c r="H21" s="29" t="s">
        <v>42</v>
      </c>
      <c r="I21" s="38">
        <v>700</v>
      </c>
      <c r="J21" s="43">
        <v>0</v>
      </c>
      <c r="K21" s="39">
        <v>1</v>
      </c>
      <c r="L21" s="40">
        <f t="shared" si="0"/>
        <v>0</v>
      </c>
      <c r="M21" s="56" t="s">
        <v>45</v>
      </c>
    </row>
    <row r="22" s="1" customFormat="1" ht="15.2" spans="1:13">
      <c r="A22" s="15">
        <v>4</v>
      </c>
      <c r="B22" s="16"/>
      <c r="C22" s="17"/>
      <c r="D22" s="18"/>
      <c r="E22" s="15" t="s">
        <v>40</v>
      </c>
      <c r="F22" s="27" t="s">
        <v>46</v>
      </c>
      <c r="G22" s="27"/>
      <c r="H22" s="29" t="s">
        <v>47</v>
      </c>
      <c r="I22" s="38">
        <v>1000</v>
      </c>
      <c r="J22" s="43">
        <v>0</v>
      </c>
      <c r="K22" s="39">
        <v>1</v>
      </c>
      <c r="L22" s="40">
        <f t="shared" si="0"/>
        <v>0</v>
      </c>
      <c r="M22" s="56" t="s">
        <v>48</v>
      </c>
    </row>
    <row r="23" s="1" customFormat="1" ht="15.2" spans="1:13">
      <c r="A23" s="15">
        <v>5</v>
      </c>
      <c r="B23" s="16"/>
      <c r="C23" s="17"/>
      <c r="D23" s="18"/>
      <c r="E23" s="15" t="s">
        <v>40</v>
      </c>
      <c r="F23" s="27" t="s">
        <v>49</v>
      </c>
      <c r="G23" s="27"/>
      <c r="H23" s="29" t="s">
        <v>42</v>
      </c>
      <c r="I23" s="38">
        <v>800</v>
      </c>
      <c r="J23" s="43">
        <v>0</v>
      </c>
      <c r="K23" s="39">
        <v>1</v>
      </c>
      <c r="L23" s="40">
        <f t="shared" si="0"/>
        <v>0</v>
      </c>
      <c r="M23" s="56" t="s">
        <v>50</v>
      </c>
    </row>
    <row r="24" s="1" customFormat="1" ht="15.2" spans="1:13">
      <c r="A24" s="15">
        <v>6</v>
      </c>
      <c r="B24" s="16"/>
      <c r="C24" s="17"/>
      <c r="D24" s="18"/>
      <c r="E24" s="15" t="s">
        <v>40</v>
      </c>
      <c r="F24" s="27" t="s">
        <v>51</v>
      </c>
      <c r="G24" s="27"/>
      <c r="H24" s="29" t="s">
        <v>47</v>
      </c>
      <c r="I24" s="38">
        <v>1500</v>
      </c>
      <c r="J24" s="43">
        <v>0</v>
      </c>
      <c r="K24" s="39">
        <v>1</v>
      </c>
      <c r="L24" s="40">
        <f t="shared" si="0"/>
        <v>0</v>
      </c>
      <c r="M24" s="56" t="s">
        <v>48</v>
      </c>
    </row>
    <row r="25" s="1" customFormat="1" ht="15.2" spans="1:13">
      <c r="A25" s="15">
        <v>7</v>
      </c>
      <c r="B25" s="16"/>
      <c r="C25" s="17"/>
      <c r="D25" s="18"/>
      <c r="E25" s="15" t="s">
        <v>40</v>
      </c>
      <c r="F25" s="27" t="s">
        <v>52</v>
      </c>
      <c r="G25" s="27"/>
      <c r="H25" s="29" t="s">
        <v>47</v>
      </c>
      <c r="I25" s="38">
        <v>1800</v>
      </c>
      <c r="J25" s="39">
        <v>4</v>
      </c>
      <c r="K25" s="39">
        <v>2</v>
      </c>
      <c r="L25" s="40">
        <f t="shared" si="0"/>
        <v>14400</v>
      </c>
      <c r="M25" s="27" t="s">
        <v>53</v>
      </c>
    </row>
    <row r="26" s="1" customFormat="1" ht="15.2" spans="1:13">
      <c r="A26" s="15">
        <v>8</v>
      </c>
      <c r="B26" s="16"/>
      <c r="C26" s="17"/>
      <c r="D26" s="18"/>
      <c r="E26" s="15"/>
      <c r="F26" s="27"/>
      <c r="G26" s="28"/>
      <c r="H26" s="29" t="s">
        <v>47</v>
      </c>
      <c r="I26" s="38"/>
      <c r="J26" s="39"/>
      <c r="K26" s="39"/>
      <c r="L26" s="40">
        <f t="shared" si="0"/>
        <v>0</v>
      </c>
      <c r="M26" s="27"/>
    </row>
    <row r="27" s="1" customFormat="1" spans="1:13">
      <c r="A27" s="19" t="s">
        <v>39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42">
        <f>SUM(L19:L26)</f>
        <v>44400</v>
      </c>
      <c r="M27" s="20"/>
    </row>
    <row r="28" s="1" customFormat="1" ht="20.4" spans="1:13">
      <c r="A28" s="12" t="s">
        <v>54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52"/>
    </row>
    <row r="29" s="1" customFormat="1" ht="14" spans="1:13">
      <c r="A29" s="13" t="s">
        <v>19</v>
      </c>
      <c r="B29" s="13" t="s">
        <v>20</v>
      </c>
      <c r="C29" s="13" t="s">
        <v>21</v>
      </c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37" t="s">
        <v>27</v>
      </c>
      <c r="J29" s="13" t="s">
        <v>28</v>
      </c>
      <c r="K29" s="13" t="s">
        <v>29</v>
      </c>
      <c r="L29" s="37" t="s">
        <v>30</v>
      </c>
      <c r="M29" s="53" t="s">
        <v>55</v>
      </c>
    </row>
    <row r="30" s="2" customFormat="1" spans="1:1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54"/>
    </row>
    <row r="31" s="1" customFormat="1" ht="15.2" spans="1:13">
      <c r="A31" s="20">
        <v>1</v>
      </c>
      <c r="B31" s="16"/>
      <c r="C31" s="17"/>
      <c r="D31" s="18"/>
      <c r="E31" s="15" t="s">
        <v>56</v>
      </c>
      <c r="F31" s="27" t="s">
        <v>57</v>
      </c>
      <c r="G31" s="28"/>
      <c r="H31" s="29" t="s">
        <v>58</v>
      </c>
      <c r="I31" s="38">
        <v>0</v>
      </c>
      <c r="J31" s="43">
        <v>30</v>
      </c>
      <c r="K31" s="39">
        <v>0</v>
      </c>
      <c r="L31" s="40">
        <f>K31*J31*I31</f>
        <v>0</v>
      </c>
      <c r="M31" s="57">
        <v>45274</v>
      </c>
    </row>
    <row r="32" s="1" customFormat="1" ht="15.2" spans="1:13">
      <c r="A32" s="20">
        <v>2</v>
      </c>
      <c r="B32" s="16"/>
      <c r="C32" s="17"/>
      <c r="D32" s="18"/>
      <c r="E32" s="15" t="s">
        <v>56</v>
      </c>
      <c r="F32" s="27" t="s">
        <v>57</v>
      </c>
      <c r="G32" s="28"/>
      <c r="H32" s="29" t="s">
        <v>58</v>
      </c>
      <c r="I32" s="38">
        <v>1000</v>
      </c>
      <c r="J32" s="43">
        <v>120</v>
      </c>
      <c r="K32" s="39">
        <v>1</v>
      </c>
      <c r="L32" s="40">
        <f>K32*J32*I32</f>
        <v>120000</v>
      </c>
      <c r="M32" s="57">
        <v>45275</v>
      </c>
    </row>
    <row r="33" s="1" customFormat="1" ht="15.2" spans="1:13">
      <c r="A33" s="20">
        <v>3</v>
      </c>
      <c r="B33" s="16"/>
      <c r="C33" s="17"/>
      <c r="D33" s="18"/>
      <c r="E33" s="15" t="s">
        <v>56</v>
      </c>
      <c r="F33" s="27" t="s">
        <v>59</v>
      </c>
      <c r="G33" s="28"/>
      <c r="H33" s="29" t="s">
        <v>58</v>
      </c>
      <c r="I33" s="38">
        <v>1100</v>
      </c>
      <c r="J33" s="43">
        <v>30</v>
      </c>
      <c r="K33" s="39">
        <v>1</v>
      </c>
      <c r="L33" s="40">
        <f>K33*J33*I33</f>
        <v>33000</v>
      </c>
      <c r="M33" s="57">
        <v>45275</v>
      </c>
    </row>
    <row r="34" s="1" customFormat="1" spans="1:13">
      <c r="A34" s="20">
        <v>4</v>
      </c>
      <c r="B34" s="16"/>
      <c r="C34" s="17"/>
      <c r="D34" s="18"/>
      <c r="E34" s="15"/>
      <c r="F34" s="31"/>
      <c r="G34" s="28"/>
      <c r="H34" s="29"/>
      <c r="I34" s="41"/>
      <c r="J34" s="39"/>
      <c r="K34" s="39"/>
      <c r="L34" s="40">
        <f>K34*J34*I34</f>
        <v>0</v>
      </c>
      <c r="M34" s="58"/>
    </row>
    <row r="35" s="1" customFormat="1" spans="1:13">
      <c r="A35" s="20">
        <v>5</v>
      </c>
      <c r="B35" s="16"/>
      <c r="C35" s="17"/>
      <c r="D35" s="18"/>
      <c r="E35" s="15"/>
      <c r="F35" s="30"/>
      <c r="G35" s="28"/>
      <c r="H35" s="29"/>
      <c r="I35" s="41"/>
      <c r="J35" s="39"/>
      <c r="K35" s="39"/>
      <c r="L35" s="40">
        <f>K35*J35*I35</f>
        <v>0</v>
      </c>
      <c r="M35" s="10"/>
    </row>
    <row r="36" s="1" customFormat="1" spans="1:13">
      <c r="A36" s="19" t="s">
        <v>39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42">
        <f>SUM(L31:L35)</f>
        <v>153000</v>
      </c>
      <c r="M36" s="20"/>
    </row>
    <row r="37" s="1" customFormat="1" ht="20.4" spans="1:13">
      <c r="A37" s="12" t="s">
        <v>60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52"/>
    </row>
    <row r="38" s="3" customFormat="1" ht="14" spans="1:13">
      <c r="A38" s="21" t="s">
        <v>19</v>
      </c>
      <c r="B38" s="21" t="s">
        <v>20</v>
      </c>
      <c r="C38" s="21" t="s">
        <v>21</v>
      </c>
      <c r="D38" s="21" t="s">
        <v>61</v>
      </c>
      <c r="E38" s="21" t="s">
        <v>62</v>
      </c>
      <c r="F38" s="21" t="s">
        <v>63</v>
      </c>
      <c r="G38" s="21" t="s">
        <v>25</v>
      </c>
      <c r="H38" s="13" t="s">
        <v>26</v>
      </c>
      <c r="I38" s="37" t="s">
        <v>27</v>
      </c>
      <c r="J38" s="13" t="s">
        <v>28</v>
      </c>
      <c r="K38" s="13" t="s">
        <v>29</v>
      </c>
      <c r="L38" s="37" t="s">
        <v>30</v>
      </c>
      <c r="M38" s="53" t="s">
        <v>55</v>
      </c>
    </row>
    <row r="39" s="2" customFormat="1" spans="1:1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59"/>
    </row>
    <row r="40" s="1" customFormat="1" ht="15.2" spans="1:13">
      <c r="A40" s="20">
        <v>1</v>
      </c>
      <c r="B40" s="22"/>
      <c r="C40" s="17"/>
      <c r="D40" s="20"/>
      <c r="E40" s="30" t="s">
        <v>64</v>
      </c>
      <c r="F40" s="32" t="s">
        <v>65</v>
      </c>
      <c r="G40" s="22"/>
      <c r="H40" s="30" t="s">
        <v>66</v>
      </c>
      <c r="I40" s="38">
        <v>3500</v>
      </c>
      <c r="J40" s="43">
        <v>16</v>
      </c>
      <c r="K40" s="22">
        <v>1</v>
      </c>
      <c r="L40" s="40">
        <f>K40*J40*I40</f>
        <v>56000</v>
      </c>
      <c r="M40" s="17"/>
    </row>
    <row r="41" s="1" customFormat="1" ht="15.2" spans="1:13">
      <c r="A41" s="20">
        <v>2</v>
      </c>
      <c r="B41" s="22"/>
      <c r="C41" s="17"/>
      <c r="D41" s="20"/>
      <c r="E41" s="30" t="s">
        <v>64</v>
      </c>
      <c r="F41" s="32" t="s">
        <v>67</v>
      </c>
      <c r="G41" s="22"/>
      <c r="H41" s="30"/>
      <c r="I41" s="38">
        <v>500</v>
      </c>
      <c r="J41" s="43">
        <v>16</v>
      </c>
      <c r="K41" s="22">
        <v>1</v>
      </c>
      <c r="L41" s="40">
        <f>K41*J41*I41</f>
        <v>8000</v>
      </c>
      <c r="M41" s="17"/>
    </row>
    <row r="42" s="1" customFormat="1" spans="1:13">
      <c r="A42" s="19" t="s">
        <v>39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42">
        <f>SUM(L40:L41)</f>
        <v>64000</v>
      </c>
      <c r="M42" s="17"/>
    </row>
    <row r="43" s="1" customFormat="1" ht="20.4" spans="1:13">
      <c r="A43" s="23" t="s">
        <v>68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52"/>
    </row>
    <row r="44" s="1" customFormat="1" ht="14" spans="1:13">
      <c r="A44" s="13" t="s">
        <v>19</v>
      </c>
      <c r="B44" s="13" t="s">
        <v>20</v>
      </c>
      <c r="C44" s="13" t="s">
        <v>21</v>
      </c>
      <c r="D44" s="13" t="s">
        <v>22</v>
      </c>
      <c r="E44" s="13" t="s">
        <v>23</v>
      </c>
      <c r="F44" s="13" t="s">
        <v>24</v>
      </c>
      <c r="G44" s="13" t="s">
        <v>25</v>
      </c>
      <c r="H44" s="13" t="s">
        <v>26</v>
      </c>
      <c r="I44" s="37" t="s">
        <v>27</v>
      </c>
      <c r="J44" s="13" t="s">
        <v>28</v>
      </c>
      <c r="K44" s="13" t="s">
        <v>29</v>
      </c>
      <c r="L44" s="37" t="s">
        <v>30</v>
      </c>
      <c r="M44" s="53" t="s">
        <v>55</v>
      </c>
    </row>
    <row r="45" s="1" customFormat="1" spans="1:1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9"/>
    </row>
    <row r="46" s="1" customFormat="1" ht="15.2" spans="1:13">
      <c r="A46" s="20">
        <v>1</v>
      </c>
      <c r="B46" s="22"/>
      <c r="C46" s="16"/>
      <c r="D46" s="22"/>
      <c r="E46" s="30" t="s">
        <v>69</v>
      </c>
      <c r="F46" s="33" t="s">
        <v>70</v>
      </c>
      <c r="G46" s="30"/>
      <c r="H46" s="30"/>
      <c r="I46" s="44">
        <v>500</v>
      </c>
      <c r="J46" s="43">
        <v>8</v>
      </c>
      <c r="K46" s="45">
        <v>3</v>
      </c>
      <c r="L46" s="40">
        <f t="shared" ref="L46:L49" si="1">K46*J46*I46</f>
        <v>12000</v>
      </c>
      <c r="M46" s="57" t="s">
        <v>6</v>
      </c>
    </row>
    <row r="47" s="1" customFormat="1" ht="15.2" spans="1:13">
      <c r="A47" s="20">
        <v>2</v>
      </c>
      <c r="B47" s="22"/>
      <c r="C47" s="16"/>
      <c r="D47" s="22"/>
      <c r="E47" s="30" t="s">
        <v>69</v>
      </c>
      <c r="F47" s="34" t="s">
        <v>71</v>
      </c>
      <c r="G47" s="30"/>
      <c r="H47" s="30"/>
      <c r="I47" s="44">
        <v>400</v>
      </c>
      <c r="J47" s="43">
        <v>4</v>
      </c>
      <c r="K47" s="45">
        <v>2</v>
      </c>
      <c r="L47" s="40">
        <f t="shared" si="1"/>
        <v>3200</v>
      </c>
      <c r="M47" s="60"/>
    </row>
    <row r="48" s="1" customFormat="1" ht="15.2" spans="1:13">
      <c r="A48" s="20">
        <v>3</v>
      </c>
      <c r="B48" s="22"/>
      <c r="C48" s="16"/>
      <c r="D48" s="22"/>
      <c r="E48" s="30" t="s">
        <v>69</v>
      </c>
      <c r="F48" s="34" t="s">
        <v>72</v>
      </c>
      <c r="G48" s="30"/>
      <c r="H48" s="30"/>
      <c r="I48" s="44">
        <v>100</v>
      </c>
      <c r="J48" s="43">
        <v>8</v>
      </c>
      <c r="K48" s="45">
        <v>3</v>
      </c>
      <c r="L48" s="40">
        <f t="shared" si="1"/>
        <v>2400</v>
      </c>
      <c r="M48" s="60"/>
    </row>
    <row r="49" s="1" customFormat="1" ht="15.2" spans="1:13">
      <c r="A49" s="20">
        <v>4</v>
      </c>
      <c r="B49" s="22"/>
      <c r="C49" s="16"/>
      <c r="D49" s="22"/>
      <c r="E49" s="30" t="s">
        <v>69</v>
      </c>
      <c r="F49" s="34" t="s">
        <v>73</v>
      </c>
      <c r="G49" s="30"/>
      <c r="H49" s="30"/>
      <c r="I49" s="44">
        <v>100</v>
      </c>
      <c r="J49" s="43">
        <v>8</v>
      </c>
      <c r="K49" s="45">
        <v>3</v>
      </c>
      <c r="L49" s="40">
        <f t="shared" si="1"/>
        <v>2400</v>
      </c>
      <c r="M49" s="60"/>
    </row>
    <row r="50" s="1" customFormat="1" spans="1:13">
      <c r="A50" s="19" t="s">
        <v>39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42">
        <f>SUM(L46:L49)</f>
        <v>20000</v>
      </c>
      <c r="M50" s="17"/>
    </row>
    <row r="51" s="1" customFormat="1" spans="1:13">
      <c r="A51" s="24" t="s">
        <v>74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46">
        <f>L42+L27+L36+L50+L15</f>
        <v>621400</v>
      </c>
      <c r="M51" s="61"/>
    </row>
    <row r="52" s="4" customFormat="1" ht="16.8" spans="1:13">
      <c r="A52" s="25" t="s">
        <v>75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47">
        <f>(L51-L46)*5%</f>
        <v>30470</v>
      </c>
      <c r="M52" s="62"/>
    </row>
    <row r="53" s="4" customFormat="1" ht="16.8" spans="1:13">
      <c r="A53" s="25" t="s">
        <v>76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47">
        <f>L51+L52</f>
        <v>651870</v>
      </c>
      <c r="M53" s="62"/>
    </row>
    <row r="54" s="1" customFormat="1" ht="14" spans="1:13">
      <c r="A54" s="26" t="s">
        <v>77</v>
      </c>
      <c r="B54" s="26"/>
      <c r="C54" s="26"/>
      <c r="D54" s="26"/>
      <c r="E54" s="26"/>
      <c r="F54" s="35" t="s">
        <v>78</v>
      </c>
      <c r="G54" s="25" t="s">
        <v>79</v>
      </c>
      <c r="H54" s="25"/>
      <c r="I54" s="25"/>
      <c r="J54" s="25"/>
      <c r="K54" s="25"/>
      <c r="L54" s="48">
        <f>(L53-L36)*6%</f>
        <v>29932.2</v>
      </c>
      <c r="M54" s="17"/>
    </row>
    <row r="55" s="1" customFormat="1" spans="1:13">
      <c r="A55" s="25" t="s">
        <v>80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49">
        <f>L53+L54</f>
        <v>681802.2</v>
      </c>
      <c r="M55" s="17"/>
    </row>
  </sheetData>
  <mergeCells count="44">
    <mergeCell ref="A1:M1"/>
    <mergeCell ref="A2:B2"/>
    <mergeCell ref="C2:F2"/>
    <mergeCell ref="H2:L2"/>
    <mergeCell ref="A3:B3"/>
    <mergeCell ref="C3:F3"/>
    <mergeCell ref="H3:L3"/>
    <mergeCell ref="A4:B4"/>
    <mergeCell ref="C4:F4"/>
    <mergeCell ref="H4:J4"/>
    <mergeCell ref="L4:M4"/>
    <mergeCell ref="A5:B5"/>
    <mergeCell ref="C5:F5"/>
    <mergeCell ref="H5:J5"/>
    <mergeCell ref="L5:M5"/>
    <mergeCell ref="A6:B6"/>
    <mergeCell ref="C6:M6"/>
    <mergeCell ref="A7:B7"/>
    <mergeCell ref="C7:F7"/>
    <mergeCell ref="H7:J7"/>
    <mergeCell ref="L7:M7"/>
    <mergeCell ref="A8:M8"/>
    <mergeCell ref="A9:L9"/>
    <mergeCell ref="A11:L11"/>
    <mergeCell ref="A15:K15"/>
    <mergeCell ref="A16:L16"/>
    <mergeCell ref="A18:L18"/>
    <mergeCell ref="A27:K27"/>
    <mergeCell ref="A28:L28"/>
    <mergeCell ref="A30:L30"/>
    <mergeCell ref="A36:K36"/>
    <mergeCell ref="A37:L37"/>
    <mergeCell ref="A39:L39"/>
    <mergeCell ref="A42:K42"/>
    <mergeCell ref="A43:L43"/>
    <mergeCell ref="A45:L45"/>
    <mergeCell ref="A50:K50"/>
    <mergeCell ref="A51:K51"/>
    <mergeCell ref="A52:K52"/>
    <mergeCell ref="A53:K53"/>
    <mergeCell ref="A54:E54"/>
    <mergeCell ref="G54:K54"/>
    <mergeCell ref="A55:K55"/>
    <mergeCell ref="M2:M3"/>
  </mergeCells>
  <dataValidations count="1">
    <dataValidation type="list" allowBlank="1" showInputMessage="1" showErrorMessage="1" sqref="F54">
      <formula1>"是,否"</formula1>
    </dataValidation>
  </dataValidations>
  <pageMargins left="0.75" right="0.75" top="1" bottom="1" header="0.5" footer="0.5"/>
  <headerFooter/>
  <ignoredErrors>
    <ignoredError sqref="L54:L55" formula="1" unlockedFormula="1"/>
    <ignoredError sqref="L19:L20 L26 L52:L53 L46:L49 L40:L41 L31:L35 L13:L14 L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jinhongly</dc:creator>
  <cp:lastModifiedBy>Jessie</cp:lastModifiedBy>
  <dcterms:created xsi:type="dcterms:W3CDTF">2023-11-09T17:31:00Z</dcterms:created>
  <dcterms:modified xsi:type="dcterms:W3CDTF">2023-11-27T15:36:10Z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73F2FD43310CAB83E2414865FDB4FA17_41</vt:lpwstr>
  </property>
  <property fmtid="{D5CDD505-2E9C-101B-9397-08002B2CF9AE}" pid="3" name="KSOProductBuildVer">
    <vt:lpwstr>2052-6.3.0.8471</vt:lpwstr>
  </property>
</Properties>
</file>