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910"/>
  <workbookPr autoCompressPictures="0"/>
  <bookViews>
    <workbookView xWindow="0" yWindow="0" windowWidth="23040" windowHeight="14360"/>
  </bookViews>
  <sheets>
    <sheet name="北京昆泰嘉华酒店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22" i="1"/>
  <c r="I23" i="1"/>
  <c r="I24" i="1"/>
  <c r="I18" i="1"/>
  <c r="I17" i="1"/>
  <c r="I29" i="1"/>
  <c r="I30" i="1"/>
  <c r="I26" i="1"/>
  <c r="I16" i="1"/>
  <c r="I19" i="1"/>
  <c r="I12" i="1"/>
  <c r="I13" i="1"/>
  <c r="I27" i="1"/>
  <c r="I33" i="1"/>
  <c r="I34" i="1"/>
  <c r="I35" i="1"/>
  <c r="I36" i="1"/>
</calcChain>
</file>

<file path=xl/sharedStrings.xml><?xml version="1.0" encoding="utf-8"?>
<sst xmlns="http://schemas.openxmlformats.org/spreadsheetml/2006/main" count="98" uniqueCount="76">
  <si>
    <r>
      <rPr>
        <b/>
        <sz val="18"/>
        <color indexed="30"/>
        <rFont val="宋体"/>
        <family val="3"/>
        <charset val="134"/>
      </rPr>
      <t>中国康辉旅行社集团有限责任公司</t>
    </r>
    <r>
      <rPr>
        <b/>
        <sz val="18"/>
        <color indexed="30"/>
        <rFont val="Lingoes Unicode"/>
        <family val="1"/>
      </rPr>
      <t xml:space="preserve">                                                                                                                                                 China Comfort Travel Group Co., Ltd. </t>
    </r>
    <phoneticPr fontId="4" type="noConversion"/>
  </si>
  <si>
    <t>商务会议/团队差旅标准报价单
Meeting and Congress Standard Quotation Form</t>
    <phoneticPr fontId="4" type="noConversion"/>
  </si>
  <si>
    <t>项目内容：</t>
    <phoneticPr fontId="4" type="noConversion"/>
  </si>
  <si>
    <t>项目名称：</t>
    <phoneticPr fontId="4" type="noConversion"/>
  </si>
  <si>
    <t>实施时间：</t>
    <phoneticPr fontId="4" type="noConversion"/>
  </si>
  <si>
    <t>参加人数：</t>
    <phoneticPr fontId="4" type="noConversion"/>
  </si>
  <si>
    <t>实施地点：</t>
    <phoneticPr fontId="4" type="noConversion"/>
  </si>
  <si>
    <t>项目联系人：</t>
    <phoneticPr fontId="4" type="noConversion"/>
  </si>
  <si>
    <t>客户负责人：</t>
    <phoneticPr fontId="4" type="noConversion"/>
  </si>
  <si>
    <t>旅行社负责人邮箱：</t>
    <phoneticPr fontId="4" type="noConversion"/>
  </si>
  <si>
    <t>预算</t>
    <phoneticPr fontId="4" type="noConversion"/>
  </si>
  <si>
    <t>报价日期：</t>
    <phoneticPr fontId="4" type="noConversion"/>
  </si>
  <si>
    <t>报价如下：</t>
    <phoneticPr fontId="4" type="noConversion"/>
  </si>
  <si>
    <t>类型</t>
    <phoneticPr fontId="4" type="noConversion"/>
  </si>
  <si>
    <t>规格</t>
    <phoneticPr fontId="4" type="noConversion"/>
  </si>
  <si>
    <t>数量</t>
    <phoneticPr fontId="4" type="noConversion"/>
  </si>
  <si>
    <t>单价（RMB)</t>
    <phoneticPr fontId="4" type="noConversion"/>
  </si>
  <si>
    <t>总价(RMB)</t>
    <phoneticPr fontId="4" type="noConversion"/>
  </si>
  <si>
    <t>备注</t>
    <phoneticPr fontId="4" type="noConversion"/>
  </si>
  <si>
    <t>间</t>
    <phoneticPr fontId="4" type="noConversion"/>
  </si>
  <si>
    <t>X</t>
    <phoneticPr fontId="4" type="noConversion"/>
  </si>
  <si>
    <t>晚</t>
    <phoneticPr fontId="4" type="noConversion"/>
  </si>
  <si>
    <t>费用小计：</t>
    <phoneticPr fontId="4" type="noConversion"/>
  </si>
  <si>
    <t>次</t>
    <phoneticPr fontId="9" type="noConversion"/>
  </si>
  <si>
    <t>1</t>
    <phoneticPr fontId="4" type="noConversion"/>
  </si>
  <si>
    <t>辆</t>
    <phoneticPr fontId="4" type="noConversion"/>
  </si>
  <si>
    <t>次</t>
    <phoneticPr fontId="4" type="noConversion"/>
  </si>
  <si>
    <t>人</t>
    <phoneticPr fontId="4" type="noConversion"/>
  </si>
  <si>
    <t>人员费用</t>
    <phoneticPr fontId="4" type="noConversion"/>
  </si>
  <si>
    <t>劳务费</t>
    <phoneticPr fontId="4" type="noConversion"/>
  </si>
  <si>
    <t>天</t>
    <phoneticPr fontId="4" type="noConversion"/>
  </si>
  <si>
    <t>康辉费用合计：</t>
    <phoneticPr fontId="4" type="noConversion"/>
  </si>
  <si>
    <t>崔泽文17777823668</t>
    <phoneticPr fontId="4" type="noConversion"/>
  </si>
  <si>
    <t>北京</t>
    <phoneticPr fontId="4" type="noConversion"/>
  </si>
  <si>
    <t>单人间</t>
    <phoneticPr fontId="4" type="noConversion"/>
  </si>
  <si>
    <t>酒店自助晚餐，以实际人数为准</t>
    <phoneticPr fontId="9" type="noConversion"/>
  </si>
  <si>
    <t>2</t>
    <phoneticPr fontId="4" type="noConversion"/>
  </si>
  <si>
    <t>会场费用</t>
    <phoneticPr fontId="4" type="noConversion"/>
  </si>
  <si>
    <t>会场</t>
    <phoneticPr fontId="4" type="noConversion"/>
  </si>
  <si>
    <t>服务费10%</t>
    <phoneticPr fontId="9" type="noConversion"/>
  </si>
  <si>
    <t>租车费用</t>
    <phoneticPr fontId="4" type="noConversion"/>
  </si>
  <si>
    <t>餐费</t>
    <phoneticPr fontId="4" type="noConversion"/>
  </si>
  <si>
    <t xml:space="preserve">酒店住宿 </t>
    <phoneticPr fontId="4" type="noConversion"/>
  </si>
  <si>
    <t>酒店自助晚餐</t>
    <phoneticPr fontId="3" type="noConversion"/>
  </si>
  <si>
    <t>会议服务人员</t>
    <phoneticPr fontId="4" type="noConversion"/>
  </si>
  <si>
    <t>帕萨特</t>
    <phoneticPr fontId="9" type="noConversion"/>
  </si>
  <si>
    <t>GL8</t>
    <phoneticPr fontId="3" type="noConversion"/>
  </si>
  <si>
    <t>2</t>
    <phoneticPr fontId="3" type="noConversion"/>
  </si>
  <si>
    <t>市内接送机/站</t>
    <phoneticPr fontId="4" type="noConversion"/>
  </si>
  <si>
    <t>用车以实际为准</t>
    <phoneticPr fontId="3" type="noConversion"/>
  </si>
  <si>
    <t>北京昆泰嘉华酒店</t>
    <phoneticPr fontId="9" type="noConversion"/>
  </si>
  <si>
    <t>4月19日晚餐</t>
    <phoneticPr fontId="9" type="noConversion"/>
  </si>
  <si>
    <t>大宴会厅</t>
    <phoneticPr fontId="9" type="noConversion"/>
  </si>
  <si>
    <t>厅</t>
    <phoneticPr fontId="4" type="noConversion"/>
  </si>
  <si>
    <t>酒店茶歇</t>
    <phoneticPr fontId="3" type="noConversion"/>
  </si>
  <si>
    <t>桌餐</t>
    <phoneticPr fontId="3" type="noConversion"/>
  </si>
  <si>
    <t>桌</t>
    <phoneticPr fontId="3" type="noConversion"/>
  </si>
  <si>
    <t>含早含服务费含税含游泳健身</t>
    <phoneticPr fontId="4" type="noConversion"/>
  </si>
  <si>
    <t>20日上午半天</t>
    <phoneticPr fontId="3" type="noConversion"/>
  </si>
  <si>
    <t>4月20日午餐</t>
    <phoneticPr fontId="9" type="noConversion"/>
  </si>
  <si>
    <t>税点6%</t>
    <phoneticPr fontId="3" type="noConversion"/>
  </si>
  <si>
    <t>康辉费用：</t>
    <phoneticPr fontId="4" type="noConversion"/>
  </si>
  <si>
    <t>4月20日茶歇</t>
    <phoneticPr fontId="9" type="noConversion"/>
  </si>
  <si>
    <t>60</t>
    <phoneticPr fontId="4" type="noConversion"/>
  </si>
  <si>
    <t>0</t>
    <phoneticPr fontId="3" type="noConversion"/>
  </si>
  <si>
    <t>机票</t>
    <phoneticPr fontId="3" type="noConversion"/>
  </si>
  <si>
    <t>40</t>
    <phoneticPr fontId="3" type="noConversion"/>
  </si>
  <si>
    <t>人</t>
    <phoneticPr fontId="3" type="noConversion"/>
  </si>
  <si>
    <t>X</t>
    <phoneticPr fontId="3" type="noConversion"/>
  </si>
  <si>
    <t>1</t>
    <phoneticPr fontId="3" type="noConversion"/>
  </si>
  <si>
    <t>次</t>
    <phoneticPr fontId="3" type="noConversion"/>
  </si>
  <si>
    <t>上海北京往返机票预估</t>
    <phoneticPr fontId="3" type="noConversion"/>
  </si>
  <si>
    <t>含酒水（2瓶软饮，10瓶啤酒）自带酒水不收开瓶费</t>
    <phoneticPr fontId="3" type="noConversion"/>
  </si>
  <si>
    <t>上海北京往返机票（预估）</t>
    <phoneticPr fontId="3" type="noConversion"/>
  </si>
  <si>
    <t>60人</t>
    <phoneticPr fontId="9" type="noConversion"/>
  </si>
  <si>
    <t>接/送机3人及以上启用GL8,用车以实际为准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</si>
</sst>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.00_);[Red]\(0.00\)"/>
    <numFmt numFmtId="178" formatCode="0.00_ "/>
  </numFmts>
  <fonts count="16" x14ac:knownFonts="1">
    <font>
      <sz val="11"/>
      <color theme="1"/>
      <name val="等线"/>
      <family val="2"/>
      <charset val="134"/>
      <scheme val="minor"/>
    </font>
    <font>
      <b/>
      <sz val="18"/>
      <color indexed="30"/>
      <name val="Lingoes Unicode"/>
      <family val="1"/>
    </font>
    <font>
      <b/>
      <sz val="18"/>
      <color indexed="30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2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76" fontId="10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>
      <alignment vertical="center"/>
    </xf>
    <xf numFmtId="176" fontId="0" fillId="0" borderId="0" xfId="0" applyNumberFormat="1" applyAlignment="1"/>
    <xf numFmtId="176" fontId="0" fillId="0" borderId="0" xfId="0" applyNumberFormat="1" applyAlignment="1">
      <alignment vertical="center"/>
    </xf>
    <xf numFmtId="176" fontId="6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left" vertical="center"/>
    </xf>
    <xf numFmtId="176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center" vertical="center"/>
    </xf>
    <xf numFmtId="176" fontId="7" fillId="0" borderId="0" xfId="0" applyNumberFormat="1" applyFont="1" applyBorder="1" applyAlignment="1">
      <alignment horizontal="left" vertical="center"/>
    </xf>
    <xf numFmtId="176" fontId="7" fillId="0" borderId="0" xfId="0" applyNumberFormat="1" applyFont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left" vertical="center"/>
    </xf>
    <xf numFmtId="176" fontId="6" fillId="0" borderId="0" xfId="0" applyNumberFormat="1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176" fontId="7" fillId="0" borderId="3" xfId="0" applyNumberFormat="1" applyFont="1" applyBorder="1" applyAlignment="1">
      <alignment horizontal="left" vertical="center"/>
    </xf>
    <xf numFmtId="0" fontId="7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left" vertical="center"/>
    </xf>
    <xf numFmtId="176" fontId="6" fillId="0" borderId="5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178" fontId="12" fillId="0" borderId="5" xfId="0" applyNumberFormat="1" applyFont="1" applyBorder="1" applyAlignment="1">
      <alignment horizontal="right" vertical="center"/>
    </xf>
    <xf numFmtId="176" fontId="13" fillId="0" borderId="0" xfId="0" applyNumberFormat="1" applyFont="1" applyBorder="1" applyAlignment="1">
      <alignment vertical="center"/>
    </xf>
    <xf numFmtId="176" fontId="13" fillId="0" borderId="0" xfId="0" applyNumberFormat="1" applyFont="1" applyBorder="1" applyAlignment="1">
      <alignment horizontal="left" vertical="center"/>
    </xf>
    <xf numFmtId="176" fontId="13" fillId="0" borderId="0" xfId="0" applyNumberFormat="1" applyFont="1" applyBorder="1" applyAlignment="1">
      <alignment horizontal="center" vertical="center"/>
    </xf>
    <xf numFmtId="178" fontId="13" fillId="0" borderId="0" xfId="0" applyNumberFormat="1" applyFont="1" applyBorder="1" applyAlignment="1">
      <alignment horizontal="center" vertical="center"/>
    </xf>
    <xf numFmtId="178" fontId="13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11" fillId="0" borderId="3" xfId="0" applyFont="1" applyBorder="1" applyAlignment="1"/>
    <xf numFmtId="176" fontId="7" fillId="0" borderId="0" xfId="0" applyNumberFormat="1" applyFont="1" applyBorder="1" applyAlignment="1">
      <alignment vertical="center"/>
    </xf>
    <xf numFmtId="176" fontId="7" fillId="0" borderId="3" xfId="0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left"/>
    </xf>
    <xf numFmtId="49" fontId="7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11" fillId="0" borderId="3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center" vertical="center"/>
    </xf>
    <xf numFmtId="178" fontId="6" fillId="0" borderId="0" xfId="0" applyNumberFormat="1" applyFont="1" applyBorder="1" applyAlignment="1">
      <alignment horizontal="center" vertical="center"/>
    </xf>
    <xf numFmtId="178" fontId="12" fillId="0" borderId="0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vertical="center"/>
    </xf>
    <xf numFmtId="178" fontId="7" fillId="0" borderId="3" xfId="0" applyNumberFormat="1" applyFont="1" applyFill="1" applyBorder="1" applyAlignment="1">
      <alignment horizontal="left" vertical="center"/>
    </xf>
    <xf numFmtId="176" fontId="11" fillId="0" borderId="0" xfId="0" applyNumberFormat="1" applyFont="1" applyAlignment="1"/>
    <xf numFmtId="176" fontId="6" fillId="0" borderId="8" xfId="0" applyNumberFormat="1" applyFont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6" fontId="14" fillId="0" borderId="0" xfId="0" applyNumberFormat="1" applyFont="1" applyAlignment="1"/>
    <xf numFmtId="176" fontId="14" fillId="0" borderId="0" xfId="0" applyNumberFormat="1" applyFont="1" applyAlignment="1">
      <alignment horizontal="left"/>
    </xf>
    <xf numFmtId="176" fontId="14" fillId="0" borderId="0" xfId="0" applyNumberFormat="1" applyFont="1" applyAlignment="1">
      <alignment horizontal="center"/>
    </xf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center"/>
    </xf>
    <xf numFmtId="176" fontId="7" fillId="0" borderId="0" xfId="0" applyNumberFormat="1" applyFont="1" applyAlignment="1"/>
    <xf numFmtId="176" fontId="6" fillId="0" borderId="3" xfId="0" applyNumberFormat="1" applyFont="1" applyFill="1" applyBorder="1" applyAlignment="1">
      <alignment vertical="center"/>
    </xf>
    <xf numFmtId="178" fontId="15" fillId="0" borderId="8" xfId="0" applyNumberFormat="1" applyFont="1" applyBorder="1" applyAlignment="1">
      <alignment horizontal="center"/>
    </xf>
    <xf numFmtId="178" fontId="6" fillId="0" borderId="8" xfId="0" applyNumberFormat="1" applyFont="1" applyBorder="1" applyAlignment="1">
      <alignment horizontal="center" vertical="center"/>
    </xf>
    <xf numFmtId="178" fontId="12" fillId="0" borderId="8" xfId="0" applyNumberFormat="1" applyFont="1" applyBorder="1" applyAlignment="1">
      <alignment horizontal="right" vertical="center"/>
    </xf>
    <xf numFmtId="176" fontId="6" fillId="0" borderId="8" xfId="0" applyNumberFormat="1" applyFont="1" applyFill="1" applyBorder="1" applyAlignment="1">
      <alignment horizontal="center" vertical="center"/>
    </xf>
    <xf numFmtId="178" fontId="6" fillId="0" borderId="8" xfId="0" applyNumberFormat="1" applyFont="1" applyFill="1" applyBorder="1" applyAlignment="1">
      <alignment horizontal="center" vertical="center"/>
    </xf>
    <xf numFmtId="178" fontId="12" fillId="0" borderId="8" xfId="0" applyNumberFormat="1" applyFont="1" applyFill="1" applyBorder="1" applyAlignment="1">
      <alignment horizontal="right" vertical="center"/>
    </xf>
    <xf numFmtId="176" fontId="6" fillId="0" borderId="8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left" vertical="center"/>
    </xf>
    <xf numFmtId="0" fontId="15" fillId="0" borderId="0" xfId="0" applyNumberFormat="1" applyFont="1" applyAlignment="1">
      <alignment horizontal="center"/>
    </xf>
    <xf numFmtId="176" fontId="15" fillId="0" borderId="2" xfId="0" applyNumberFormat="1" applyFont="1" applyBorder="1" applyAlignment="1">
      <alignment horizontal="center"/>
    </xf>
    <xf numFmtId="176" fontId="6" fillId="2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left" vertical="center"/>
    </xf>
    <xf numFmtId="176" fontId="1" fillId="0" borderId="0" xfId="0" applyNumberFormat="1" applyFon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left" vertical="center"/>
    </xf>
    <xf numFmtId="14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10" fillId="0" borderId="0" xfId="1" applyNumberFormat="1" applyBorder="1" applyAlignment="1" applyProtection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/>
    </xf>
  </cellXfs>
  <cellStyles count="2">
    <cellStyle name="超链接" xfId="1" builtinId="8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19050</xdr:rowOff>
    </xdr:from>
    <xdr:to>
      <xdr:col>0</xdr:col>
      <xdr:colOff>1188720</xdr:colOff>
      <xdr:row>1</xdr:row>
      <xdr:rowOff>348615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61C9217-C7B3-40D3-842F-992BD93E1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9050"/>
          <a:ext cx="77914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topLeftCell="A5" zoomScale="90" zoomScaleNormal="90" zoomScalePageLayoutView="90" workbookViewId="0">
      <selection activeCell="J33" sqref="J33"/>
    </sheetView>
  </sheetViews>
  <sheetFormatPr baseColWidth="10" defaultColWidth="9" defaultRowHeight="12" x14ac:dyDescent="0"/>
  <cols>
    <col min="1" max="1" width="28.7109375" style="1" customWidth="1"/>
    <col min="2" max="2" width="23.28515625" style="58" customWidth="1"/>
    <col min="3" max="7" width="3.7109375" style="59" customWidth="1"/>
    <col min="8" max="8" width="10.28515625" style="59" customWidth="1"/>
    <col min="9" max="9" width="11.7109375" style="59" customWidth="1"/>
    <col min="10" max="10" width="48.85546875" style="1" customWidth="1"/>
    <col min="11" max="16384" width="9" style="1"/>
  </cols>
  <sheetData>
    <row r="1" spans="1:15" ht="50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5" s="2" customFormat="1" ht="50" customHeight="1" thickBo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3" spans="1:15" s="7" customFormat="1" ht="15" customHeight="1">
      <c r="A3" s="3" t="s">
        <v>2</v>
      </c>
      <c r="B3" s="4" t="s">
        <v>3</v>
      </c>
      <c r="C3" s="76"/>
      <c r="D3" s="77"/>
      <c r="E3" s="77"/>
      <c r="F3" s="77"/>
      <c r="G3" s="77"/>
      <c r="H3" s="77"/>
      <c r="I3" s="5"/>
      <c r="J3" s="6"/>
    </row>
    <row r="4" spans="1:15" s="7" customFormat="1" ht="15" customHeight="1">
      <c r="A4" s="3"/>
      <c r="B4" s="4" t="s">
        <v>4</v>
      </c>
      <c r="C4" s="78">
        <v>43209</v>
      </c>
      <c r="D4" s="79"/>
      <c r="E4" s="79"/>
      <c r="F4" s="79"/>
      <c r="G4" s="79"/>
      <c r="H4" s="79"/>
      <c r="I4" s="5" t="s">
        <v>5</v>
      </c>
      <c r="J4" s="8" t="s">
        <v>74</v>
      </c>
    </row>
    <row r="5" spans="1:15" s="7" customFormat="1" ht="15" customHeight="1">
      <c r="A5" s="3"/>
      <c r="B5" s="9" t="s">
        <v>6</v>
      </c>
      <c r="C5" s="78" t="s">
        <v>33</v>
      </c>
      <c r="D5" s="79"/>
      <c r="E5" s="79"/>
      <c r="F5" s="79"/>
      <c r="G5" s="79"/>
      <c r="H5" s="79"/>
      <c r="I5" s="6" t="s">
        <v>7</v>
      </c>
      <c r="J5" s="6" t="s">
        <v>32</v>
      </c>
    </row>
    <row r="6" spans="1:15" s="7" customFormat="1" ht="15" customHeight="1">
      <c r="A6" s="3"/>
      <c r="B6" s="4" t="s">
        <v>8</v>
      </c>
      <c r="C6" s="73"/>
      <c r="D6" s="73"/>
      <c r="E6" s="73"/>
      <c r="F6" s="73"/>
      <c r="G6" s="73"/>
      <c r="H6" s="73"/>
      <c r="I6" s="6"/>
      <c r="J6" s="10"/>
    </row>
    <row r="7" spans="1:15" s="7" customFormat="1" ht="15" customHeight="1">
      <c r="A7" s="3"/>
      <c r="B7" s="4" t="s">
        <v>9</v>
      </c>
      <c r="C7" s="81"/>
      <c r="D7" s="73"/>
      <c r="E7" s="73"/>
      <c r="F7" s="73"/>
      <c r="G7" s="73"/>
      <c r="H7" s="73"/>
      <c r="I7" s="43" t="s">
        <v>10</v>
      </c>
      <c r="J7" s="42"/>
    </row>
    <row r="8" spans="1:15" s="7" customFormat="1" ht="15" customHeight="1" thickBot="1">
      <c r="A8" s="11"/>
      <c r="B8" s="12" t="s">
        <v>11</v>
      </c>
      <c r="C8" s="82"/>
      <c r="D8" s="82"/>
      <c r="E8" s="82"/>
      <c r="F8" s="82"/>
      <c r="G8" s="82"/>
      <c r="H8" s="13"/>
      <c r="I8" s="13"/>
      <c r="J8" s="12"/>
    </row>
    <row r="9" spans="1:15" s="7" customFormat="1" ht="15" customHeight="1">
      <c r="A9" s="3" t="s">
        <v>12</v>
      </c>
      <c r="B9" s="4"/>
      <c r="C9" s="6"/>
      <c r="D9" s="6"/>
      <c r="E9" s="6"/>
      <c r="F9" s="6"/>
      <c r="G9" s="6"/>
      <c r="H9" s="6"/>
      <c r="I9" s="6"/>
      <c r="J9" s="10"/>
    </row>
    <row r="10" spans="1:15" s="7" customFormat="1" ht="15" customHeight="1">
      <c r="A10" s="14" t="s">
        <v>13</v>
      </c>
      <c r="B10" s="15" t="s">
        <v>14</v>
      </c>
      <c r="C10" s="83" t="s">
        <v>15</v>
      </c>
      <c r="D10" s="84"/>
      <c r="E10" s="84"/>
      <c r="F10" s="84"/>
      <c r="G10" s="85"/>
      <c r="H10" s="14" t="s">
        <v>16</v>
      </c>
      <c r="I10" s="14" t="s">
        <v>17</v>
      </c>
      <c r="J10" s="14" t="s">
        <v>18</v>
      </c>
    </row>
    <row r="11" spans="1:15" s="7" customFormat="1" ht="18" customHeight="1">
      <c r="A11" s="16" t="s">
        <v>42</v>
      </c>
      <c r="B11" s="9"/>
      <c r="C11" s="5"/>
      <c r="D11" s="5"/>
      <c r="E11" s="5"/>
      <c r="F11" s="5"/>
      <c r="G11" s="5"/>
      <c r="H11" s="5"/>
      <c r="I11" s="5"/>
      <c r="J11" s="10"/>
    </row>
    <row r="12" spans="1:15" s="10" customFormat="1" ht="15" customHeight="1">
      <c r="A12" s="17" t="s">
        <v>50</v>
      </c>
      <c r="B12" s="18" t="s">
        <v>34</v>
      </c>
      <c r="C12" s="19">
        <v>40</v>
      </c>
      <c r="D12" s="20" t="s">
        <v>19</v>
      </c>
      <c r="E12" s="20" t="s">
        <v>20</v>
      </c>
      <c r="F12" s="19">
        <v>1</v>
      </c>
      <c r="G12" s="20" t="s">
        <v>21</v>
      </c>
      <c r="H12" s="21">
        <v>900</v>
      </c>
      <c r="I12" s="22">
        <f>H12*C12*F12</f>
        <v>36000</v>
      </c>
      <c r="J12" s="23" t="s">
        <v>57</v>
      </c>
    </row>
    <row r="13" spans="1:15" s="7" customFormat="1" ht="15" customHeight="1">
      <c r="A13" s="10"/>
      <c r="B13" s="4"/>
      <c r="C13" s="6"/>
      <c r="D13" s="6"/>
      <c r="E13" s="6"/>
      <c r="F13" s="6"/>
      <c r="G13" s="6"/>
      <c r="H13" s="24" t="s">
        <v>22</v>
      </c>
      <c r="I13" s="25">
        <f>SUM(I11:I12)</f>
        <v>36000</v>
      </c>
      <c r="J13" s="26"/>
    </row>
    <row r="14" spans="1:15" s="32" customFormat="1" ht="15" customHeight="1">
      <c r="A14" s="27"/>
      <c r="B14" s="28"/>
      <c r="C14" s="29"/>
      <c r="D14" s="29"/>
      <c r="E14" s="29"/>
      <c r="F14" s="29"/>
      <c r="G14" s="29"/>
      <c r="H14" s="30"/>
      <c r="I14" s="30"/>
      <c r="J14" s="31"/>
    </row>
    <row r="15" spans="1:15" s="7" customFormat="1" ht="18" customHeight="1">
      <c r="A15" s="16" t="s">
        <v>41</v>
      </c>
      <c r="B15" s="9"/>
      <c r="C15" s="5"/>
      <c r="D15" s="5"/>
      <c r="E15" s="5"/>
      <c r="F15" s="5"/>
      <c r="G15" s="5"/>
      <c r="H15" s="5"/>
      <c r="I15" s="5"/>
      <c r="J15" s="10"/>
      <c r="M15" s="33"/>
      <c r="N15" s="33"/>
      <c r="O15" s="33"/>
    </row>
    <row r="16" spans="1:15" s="10" customFormat="1" ht="18" customHeight="1">
      <c r="A16" s="17" t="s">
        <v>51</v>
      </c>
      <c r="B16" s="18" t="s">
        <v>43</v>
      </c>
      <c r="C16" s="19">
        <v>40</v>
      </c>
      <c r="D16" s="20" t="s">
        <v>27</v>
      </c>
      <c r="E16" s="20" t="s">
        <v>20</v>
      </c>
      <c r="F16" s="19">
        <v>1</v>
      </c>
      <c r="G16" s="20" t="s">
        <v>23</v>
      </c>
      <c r="H16" s="19">
        <v>160</v>
      </c>
      <c r="I16" s="22">
        <f>H16*C16*F16</f>
        <v>6400</v>
      </c>
      <c r="J16" s="34" t="s">
        <v>35</v>
      </c>
      <c r="M16" s="35"/>
      <c r="N16" s="9"/>
      <c r="O16" s="35"/>
    </row>
    <row r="17" spans="1:15" s="10" customFormat="1" ht="18" customHeight="1">
      <c r="A17" s="17" t="s">
        <v>62</v>
      </c>
      <c r="B17" s="18" t="s">
        <v>54</v>
      </c>
      <c r="C17" s="19">
        <v>60</v>
      </c>
      <c r="D17" s="20" t="s">
        <v>27</v>
      </c>
      <c r="E17" s="20" t="s">
        <v>20</v>
      </c>
      <c r="F17" s="19">
        <v>1</v>
      </c>
      <c r="G17" s="20" t="s">
        <v>23</v>
      </c>
      <c r="H17" s="19">
        <v>50</v>
      </c>
      <c r="I17" s="22">
        <f>H17*C17*F17</f>
        <v>3000</v>
      </c>
      <c r="J17" s="34"/>
      <c r="M17" s="35"/>
      <c r="N17" s="69"/>
      <c r="O17" s="35"/>
    </row>
    <row r="18" spans="1:15" s="10" customFormat="1" ht="18" customHeight="1">
      <c r="A18" s="17" t="s">
        <v>59</v>
      </c>
      <c r="B18" s="18" t="s">
        <v>55</v>
      </c>
      <c r="C18" s="19">
        <v>6</v>
      </c>
      <c r="D18" s="20" t="s">
        <v>56</v>
      </c>
      <c r="E18" s="20" t="s">
        <v>20</v>
      </c>
      <c r="F18" s="19">
        <v>1</v>
      </c>
      <c r="G18" s="20" t="s">
        <v>23</v>
      </c>
      <c r="H18" s="19">
        <v>3000</v>
      </c>
      <c r="I18" s="22">
        <f>H18*C18*F18</f>
        <v>18000</v>
      </c>
      <c r="J18" s="34" t="s">
        <v>72</v>
      </c>
      <c r="M18" s="35"/>
      <c r="N18" s="69"/>
      <c r="O18" s="35"/>
    </row>
    <row r="19" spans="1:15" s="7" customFormat="1" ht="15" customHeight="1">
      <c r="A19" s="10"/>
      <c r="B19" s="4"/>
      <c r="C19" s="6"/>
      <c r="D19" s="6"/>
      <c r="E19" s="6"/>
      <c r="F19" s="6"/>
      <c r="G19" s="6"/>
      <c r="H19" s="68" t="s">
        <v>22</v>
      </c>
      <c r="I19" s="63">
        <f>SUM(I16:I18)</f>
        <v>27400</v>
      </c>
      <c r="J19" s="64"/>
    </row>
    <row r="20" spans="1:15" s="7" customFormat="1" ht="18" customHeight="1">
      <c r="A20" s="16" t="s">
        <v>40</v>
      </c>
      <c r="B20" s="9"/>
      <c r="C20" s="5"/>
      <c r="D20" s="5"/>
      <c r="E20" s="5"/>
      <c r="F20" s="5"/>
      <c r="G20" s="5"/>
      <c r="H20" s="5"/>
      <c r="I20" s="5"/>
      <c r="J20" s="10"/>
    </row>
    <row r="21" spans="1:15" s="41" customFormat="1" ht="15" customHeight="1">
      <c r="A21" s="36" t="s">
        <v>48</v>
      </c>
      <c r="B21" s="37" t="s">
        <v>45</v>
      </c>
      <c r="C21" s="38" t="s">
        <v>63</v>
      </c>
      <c r="D21" s="39" t="s">
        <v>25</v>
      </c>
      <c r="E21" s="39" t="s">
        <v>20</v>
      </c>
      <c r="F21" s="38" t="s">
        <v>36</v>
      </c>
      <c r="G21" s="39" t="s">
        <v>26</v>
      </c>
      <c r="H21" s="40">
        <v>270</v>
      </c>
      <c r="I21" s="40">
        <f>H21*C21*F21</f>
        <v>32400</v>
      </c>
      <c r="J21" s="34" t="s">
        <v>49</v>
      </c>
    </row>
    <row r="22" spans="1:15" s="41" customFormat="1" ht="15" customHeight="1">
      <c r="A22" s="36" t="s">
        <v>48</v>
      </c>
      <c r="B22" s="37" t="s">
        <v>46</v>
      </c>
      <c r="C22" s="38" t="s">
        <v>64</v>
      </c>
      <c r="D22" s="39" t="s">
        <v>25</v>
      </c>
      <c r="E22" s="39" t="s">
        <v>20</v>
      </c>
      <c r="F22" s="38" t="s">
        <v>47</v>
      </c>
      <c r="G22" s="39" t="s">
        <v>26</v>
      </c>
      <c r="H22" s="40">
        <v>400</v>
      </c>
      <c r="I22" s="40">
        <f>H22*C22*F22</f>
        <v>0</v>
      </c>
      <c r="J22" s="34" t="s">
        <v>75</v>
      </c>
    </row>
    <row r="23" spans="1:15" s="41" customFormat="1" ht="15" customHeight="1">
      <c r="A23" s="36" t="s">
        <v>73</v>
      </c>
      <c r="B23" s="37" t="s">
        <v>65</v>
      </c>
      <c r="C23" s="38" t="s">
        <v>66</v>
      </c>
      <c r="D23" s="39" t="s">
        <v>67</v>
      </c>
      <c r="E23" s="39" t="s">
        <v>68</v>
      </c>
      <c r="F23" s="38" t="s">
        <v>69</v>
      </c>
      <c r="G23" s="39" t="s">
        <v>70</v>
      </c>
      <c r="H23" s="40">
        <v>2500</v>
      </c>
      <c r="I23" s="40">
        <f>H23*C23*F23</f>
        <v>100000</v>
      </c>
      <c r="J23" s="34" t="s">
        <v>71</v>
      </c>
    </row>
    <row r="24" spans="1:15" s="44" customFormat="1" ht="15" customHeight="1">
      <c r="A24" s="41"/>
      <c r="B24" s="42"/>
      <c r="C24" s="43"/>
      <c r="D24" s="43"/>
      <c r="E24" s="43"/>
      <c r="F24" s="43"/>
      <c r="G24" s="43"/>
      <c r="H24" s="65" t="s">
        <v>22</v>
      </c>
      <c r="I24" s="66">
        <f>SUM(I21:I23)</f>
        <v>132400</v>
      </c>
      <c r="J24" s="67"/>
    </row>
    <row r="25" spans="1:15" s="7" customFormat="1" ht="18" customHeight="1">
      <c r="A25" s="16" t="s">
        <v>37</v>
      </c>
      <c r="B25" s="9"/>
      <c r="C25" s="5"/>
      <c r="D25" s="5"/>
      <c r="E25" s="5"/>
      <c r="F25" s="5"/>
      <c r="G25" s="5"/>
      <c r="H25" s="5"/>
      <c r="I25" s="5"/>
      <c r="J25" s="10"/>
    </row>
    <row r="26" spans="1:15" s="10" customFormat="1" ht="15" customHeight="1">
      <c r="A26" s="61" t="s">
        <v>38</v>
      </c>
      <c r="B26" s="17" t="s">
        <v>52</v>
      </c>
      <c r="C26" s="38" t="s">
        <v>24</v>
      </c>
      <c r="D26" s="20" t="s">
        <v>53</v>
      </c>
      <c r="E26" s="39" t="s">
        <v>20</v>
      </c>
      <c r="F26" s="38" t="s">
        <v>24</v>
      </c>
      <c r="G26" s="39" t="s">
        <v>26</v>
      </c>
      <c r="H26" s="45">
        <v>18000</v>
      </c>
      <c r="I26" s="40">
        <f t="shared" ref="I26" si="0">H26*F26*C26</f>
        <v>18000</v>
      </c>
      <c r="J26" s="46" t="s">
        <v>58</v>
      </c>
    </row>
    <row r="27" spans="1:15" s="7" customFormat="1" ht="15" customHeight="1">
      <c r="A27" s="10"/>
      <c r="B27" s="4"/>
      <c r="C27" s="6"/>
      <c r="D27" s="6"/>
      <c r="E27" s="6"/>
      <c r="F27" s="6"/>
      <c r="G27" s="6"/>
      <c r="H27" s="24" t="s">
        <v>22</v>
      </c>
      <c r="I27" s="25">
        <f>SUM(I26:I26)</f>
        <v>18000</v>
      </c>
      <c r="J27" s="26"/>
    </row>
    <row r="28" spans="1:15" s="7" customFormat="1" ht="18" customHeight="1">
      <c r="A28" s="16" t="s">
        <v>28</v>
      </c>
      <c r="B28" s="9"/>
      <c r="C28" s="5"/>
      <c r="D28" s="5"/>
      <c r="E28" s="5"/>
      <c r="F28" s="5"/>
      <c r="G28" s="5"/>
      <c r="H28" s="5"/>
      <c r="I28" s="5"/>
      <c r="J28" s="10"/>
    </row>
    <row r="29" spans="1:15" s="52" customFormat="1" ht="15">
      <c r="A29" s="50" t="s">
        <v>44</v>
      </c>
      <c r="B29" s="50" t="s">
        <v>29</v>
      </c>
      <c r="C29" s="38" t="s">
        <v>36</v>
      </c>
      <c r="D29" s="39" t="s">
        <v>27</v>
      </c>
      <c r="E29" s="39" t="s">
        <v>20</v>
      </c>
      <c r="F29" s="38" t="s">
        <v>36</v>
      </c>
      <c r="G29" s="39" t="s">
        <v>30</v>
      </c>
      <c r="H29" s="40">
        <v>600</v>
      </c>
      <c r="I29" s="40">
        <f>H29*C29*F29</f>
        <v>2400</v>
      </c>
      <c r="J29" s="51"/>
    </row>
    <row r="30" spans="1:15" ht="16">
      <c r="A30" s="10"/>
      <c r="B30" s="4"/>
      <c r="C30" s="6"/>
      <c r="D30" s="6"/>
      <c r="E30" s="6"/>
      <c r="F30" s="6"/>
      <c r="G30" s="6"/>
      <c r="H30" s="53" t="s">
        <v>22</v>
      </c>
      <c r="I30" s="25">
        <f>SUM(I29:I29)</f>
        <v>2400</v>
      </c>
      <c r="J30" s="26"/>
    </row>
    <row r="31" spans="1:15" ht="16">
      <c r="A31" s="10"/>
      <c r="B31" s="4"/>
      <c r="C31" s="6"/>
      <c r="D31" s="6"/>
      <c r="E31" s="6"/>
      <c r="F31" s="6"/>
      <c r="G31" s="6"/>
      <c r="H31" s="47"/>
      <c r="I31" s="48"/>
      <c r="J31" s="49"/>
    </row>
    <row r="32" spans="1:15" ht="17">
      <c r="A32" s="55"/>
      <c r="B32" s="56"/>
      <c r="C32" s="57"/>
      <c r="D32" s="57"/>
      <c r="E32" s="57"/>
      <c r="F32" s="57"/>
      <c r="G32" s="57"/>
      <c r="H32" s="57"/>
      <c r="I32" s="57"/>
      <c r="J32" s="55"/>
    </row>
    <row r="33" spans="1:10" ht="15">
      <c r="G33" s="80" t="s">
        <v>39</v>
      </c>
      <c r="H33" s="80"/>
      <c r="I33" s="62">
        <f>SUM(I13,I19,I24,I27,I30)*0.1</f>
        <v>21620</v>
      </c>
    </row>
    <row r="34" spans="1:10" ht="16" thickBot="1">
      <c r="G34" s="72" t="s">
        <v>61</v>
      </c>
      <c r="H34" s="72"/>
      <c r="I34" s="54">
        <f>SUM(I13,I19,I24,I27,I30,I33)</f>
        <v>237820</v>
      </c>
    </row>
    <row r="35" spans="1:10" ht="15">
      <c r="G35" s="71" t="s">
        <v>60</v>
      </c>
      <c r="H35" s="71"/>
      <c r="I35" s="70">
        <f>SUM(I34*0.06)</f>
        <v>14269.199999999999</v>
      </c>
    </row>
    <row r="36" spans="1:10" ht="18" thickBot="1">
      <c r="A36" s="60"/>
      <c r="B36" s="56"/>
      <c r="C36" s="57"/>
      <c r="D36" s="57"/>
      <c r="E36" s="57"/>
      <c r="F36" s="57"/>
      <c r="G36" s="72" t="s">
        <v>31</v>
      </c>
      <c r="H36" s="72"/>
      <c r="I36" s="54">
        <f>SUM(I34:I35)</f>
        <v>252089.2</v>
      </c>
      <c r="J36" s="55"/>
    </row>
    <row r="37" spans="1:10" ht="17">
      <c r="A37" s="55"/>
      <c r="B37" s="56"/>
      <c r="C37" s="57"/>
      <c r="D37" s="57"/>
      <c r="E37" s="57"/>
      <c r="F37" s="57"/>
      <c r="G37" s="57"/>
      <c r="H37" s="57"/>
      <c r="I37" s="57"/>
      <c r="J37" s="55"/>
    </row>
  </sheetData>
  <mergeCells count="13">
    <mergeCell ref="G35:H35"/>
    <mergeCell ref="G36:H36"/>
    <mergeCell ref="C6:H6"/>
    <mergeCell ref="A1:J1"/>
    <mergeCell ref="A2:J2"/>
    <mergeCell ref="C3:H3"/>
    <mergeCell ref="C4:H4"/>
    <mergeCell ref="C5:H5"/>
    <mergeCell ref="G33:H33"/>
    <mergeCell ref="G34:H34"/>
    <mergeCell ref="C7:H7"/>
    <mergeCell ref="C8:G8"/>
    <mergeCell ref="C10:G10"/>
  </mergeCells>
  <phoneticPr fontId="3" type="noConversion"/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北京昆泰嘉华酒店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33960</dc:creator>
  <cp:lastModifiedBy>rui huang</cp:lastModifiedBy>
  <dcterms:created xsi:type="dcterms:W3CDTF">2018-03-19T01:24:28Z</dcterms:created>
  <dcterms:modified xsi:type="dcterms:W3CDTF">2018-04-03T07:37:23Z</dcterms:modified>
</cp:coreProperties>
</file>