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51C32850-BAFE-4420-A447-0BC3C824D41B}" xr6:coauthVersionLast="47" xr6:coauthVersionMax="47" xr10:uidLastSave="{00000000-0000-0000-0000-000000000000}"/>
  <bookViews>
    <workbookView xWindow="-110" yWindow="-110" windowWidth="19420" windowHeight="10560" xr2:uid="{63EEEC04-3826-4CEF-A731-2886F5D12E33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64" i="1"/>
  <c r="C106" i="1" l="1"/>
  <c r="F106" i="1" s="1"/>
  <c r="F80" i="1"/>
  <c r="F101" i="1"/>
  <c r="F99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3" i="1"/>
  <c r="F62" i="1"/>
  <c r="F60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5" i="1"/>
  <c r="F31" i="1"/>
  <c r="F32" i="1" s="1"/>
  <c r="D16" i="1" s="1"/>
  <c r="F95" i="1" l="1"/>
  <c r="D21" i="1" s="1"/>
  <c r="D20" i="1"/>
  <c r="F57" i="1"/>
  <c r="D18" i="1" s="1"/>
  <c r="F102" i="1"/>
  <c r="D22" i="1" s="1"/>
  <c r="F36" i="1"/>
  <c r="D19" i="1"/>
  <c r="D17" i="1" l="1"/>
  <c r="F107" i="1"/>
  <c r="D23" i="1" l="1"/>
  <c r="D24" i="1" s="1"/>
  <c r="C110" i="1"/>
  <c r="F110" i="1" s="1"/>
  <c r="F111" i="1" s="1"/>
  <c r="D25" i="1" l="1"/>
  <c r="D26" i="1" s="1"/>
</calcChain>
</file>

<file path=xl/sharedStrings.xml><?xml version="1.0" encoding="utf-8"?>
<sst xmlns="http://schemas.openxmlformats.org/spreadsheetml/2006/main" count="269" uniqueCount="231">
  <si>
    <t>Both in EN &amp; CN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</si>
  <si>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</si>
  <si>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</si>
  <si>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</si>
  <si>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</si>
  <si>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</si>
  <si>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</si>
  <si>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</si>
  <si>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>A</t>
  </si>
  <si>
    <r>
      <rPr>
        <b/>
        <sz val="14"/>
        <color indexed="8"/>
        <rFont val="Riviera Nights Light"/>
        <family val="1"/>
      </rPr>
      <t xml:space="preserve">Meeting Package
</t>
    </r>
    <r>
      <rPr>
        <b/>
        <sz val="14"/>
        <color indexed="8"/>
        <rFont val="Noto Sans SC Light"/>
        <family val="1"/>
      </rPr>
      <t>会议包价</t>
    </r>
  </si>
  <si>
    <t>B</t>
  </si>
  <si>
    <r>
      <rPr>
        <b/>
        <sz val="14"/>
        <color indexed="8"/>
        <rFont val="Riviera Nights Light"/>
        <family val="1"/>
      </rPr>
      <t xml:space="preserve">Indoor R-R
</t>
    </r>
    <r>
      <rPr>
        <b/>
        <sz val="14"/>
        <color indexed="8"/>
        <rFont val="Noto Sans SC Light"/>
        <family val="1"/>
      </rPr>
      <t>酒店进车费</t>
    </r>
    <r>
      <rPr>
        <b/>
        <sz val="14"/>
        <color indexed="8"/>
        <rFont val="Riviera Nights Light"/>
        <family val="1"/>
      </rPr>
      <t xml:space="preserve"> </t>
    </r>
  </si>
  <si>
    <t>C</t>
  </si>
  <si>
    <r>
      <rPr>
        <b/>
        <sz val="14"/>
        <color indexed="8"/>
        <rFont val="Riviera Nights Light"/>
        <family val="1"/>
      </rPr>
      <t xml:space="preserve">Training Facility Transportation
</t>
    </r>
    <r>
      <rPr>
        <b/>
        <sz val="14"/>
        <color indexed="8"/>
        <rFont val="Noto Sans SC Light"/>
        <family val="1"/>
      </rPr>
      <t>教具运输</t>
    </r>
  </si>
  <si>
    <t>D</t>
  </si>
  <si>
    <r>
      <rPr>
        <b/>
        <sz val="14"/>
        <color indexed="8"/>
        <rFont val="Riviera Nights Light"/>
        <family val="1"/>
      </rPr>
      <t xml:space="preserve">Car Transportation and Rental
</t>
    </r>
    <r>
      <rPr>
        <b/>
        <sz val="14"/>
        <color indexed="8"/>
        <rFont val="Noto Sans SC Light"/>
        <family val="1"/>
      </rPr>
      <t>车辆运输与租赁</t>
    </r>
  </si>
  <si>
    <t>E</t>
  </si>
  <si>
    <r>
      <rPr>
        <b/>
        <sz val="14"/>
        <color indexed="8"/>
        <rFont val="Riviera Nights Light"/>
        <family val="1"/>
      </rPr>
      <t xml:space="preserve">Set Up
</t>
    </r>
    <r>
      <rPr>
        <b/>
        <sz val="14"/>
        <color indexed="8"/>
        <rFont val="Noto Sans SC Light"/>
        <family val="1"/>
      </rPr>
      <t>搭建</t>
    </r>
  </si>
  <si>
    <t>F</t>
  </si>
  <si>
    <r>
      <rPr>
        <b/>
        <sz val="14"/>
        <color indexed="8"/>
        <rFont val="Riviera Nights Light"/>
        <family val="1"/>
      </rPr>
      <t xml:space="preserve">Registration
</t>
    </r>
    <r>
      <rPr>
        <b/>
        <sz val="14"/>
        <color indexed="8"/>
        <rFont val="Noto Sans SC Light"/>
        <family val="1"/>
      </rPr>
      <t>培训报名</t>
    </r>
  </si>
  <si>
    <t xml:space="preserve">G </t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</si>
  <si>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</si>
  <si>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t>H</t>
  </si>
  <si>
    <r>
      <rPr>
        <b/>
        <sz val="14"/>
        <color indexed="8"/>
        <rFont val="Riviera Nights Light"/>
        <family val="1"/>
      </rPr>
      <t xml:space="preserve">Printing
</t>
    </r>
    <r>
      <rPr>
        <b/>
        <sz val="14"/>
        <color indexed="8"/>
        <rFont val="Noto Sans SC Light"/>
        <family val="1"/>
      </rPr>
      <t>教材印刷以及物料</t>
    </r>
  </si>
  <si>
    <t>I</t>
  </si>
  <si>
    <t>人员</t>
  </si>
  <si>
    <t>J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</si>
  <si>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</si>
  <si>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</si>
  <si>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</si>
  <si>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</si>
  <si>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</si>
  <si>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</si>
  <si>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</si>
  <si>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</si>
  <si>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C. Training Facility Rental
</t>
    </r>
    <r>
      <rPr>
        <b/>
        <sz val="14"/>
        <color indexed="9"/>
        <rFont val="Noto Sans SC Light"/>
        <family val="1"/>
      </rPr>
      <t>教具运输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</si>
  <si>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数量</t>
    </r>
  </si>
  <si>
    <r>
      <rPr>
        <sz val="14"/>
        <color indexed="8"/>
        <rFont val="Riviera Nights Light"/>
        <family val="1"/>
      </rPr>
      <t>10 Pinboards( 120*150) ,pinboard paper, 3 moderator kits and spray glue. Transportation and installation included
10</t>
    </r>
    <r>
      <rPr>
        <sz val="14"/>
        <color indexed="8"/>
        <rFont val="Noto Sans SC Light"/>
        <family val="1"/>
      </rPr>
      <t>个大针板尺寸</t>
    </r>
    <r>
      <rPr>
        <sz val="14"/>
        <color indexed="8"/>
        <rFont val="Riviera Nights Light"/>
        <family val="1"/>
      </rPr>
      <t>120*150</t>
    </r>
    <r>
      <rPr>
        <sz val="14"/>
        <color indexed="8"/>
        <rFont val="Noto Sans SC Light"/>
        <family val="1"/>
      </rPr>
      <t>，针板纸，工具箱</t>
    </r>
    <r>
      <rPr>
        <sz val="14"/>
        <color indexed="8"/>
        <rFont val="Riviera Nights Light"/>
        <family val="1"/>
      </rPr>
      <t>*3</t>
    </r>
    <r>
      <rPr>
        <sz val="14"/>
        <color indexed="8"/>
        <rFont val="Noto Sans SC Light"/>
        <family val="1"/>
      </rPr>
      <t>，包含安装和往返运输</t>
    </r>
    <r>
      <rPr>
        <sz val="14"/>
        <color indexed="8"/>
        <rFont val="Riviera Nights Light"/>
        <family val="1"/>
      </rPr>
      <t>,</t>
    </r>
    <r>
      <rPr>
        <sz val="14"/>
        <color indexed="8"/>
        <rFont val="Noto Sans SC Light"/>
        <family val="1"/>
      </rPr>
      <t>大针板要用木质框架分别单独保护以防损坏</t>
    </r>
  </si>
  <si>
    <r>
      <rPr>
        <b/>
        <sz val="14"/>
        <color indexed="8"/>
        <rFont val="Riviera Nights Light"/>
        <family val="1"/>
      </rPr>
      <t xml:space="preserve">C. Training Facility Rental </t>
    </r>
    <r>
      <rPr>
        <b/>
        <sz val="14"/>
        <color indexed="8"/>
        <rFont val="Noto Sans SC Light"/>
        <family val="1"/>
      </rPr>
      <t>教具租用</t>
    </r>
  </si>
  <si>
    <r>
      <rPr>
        <b/>
        <sz val="14"/>
        <color indexed="9"/>
        <rFont val="Riviera Nights Light"/>
        <family val="1"/>
      </rPr>
      <t xml:space="preserve">D. Car Rental 
</t>
    </r>
    <r>
      <rPr>
        <b/>
        <sz val="14"/>
        <color indexed="9"/>
        <rFont val="Noto Sans SC Light"/>
        <family val="1"/>
      </rPr>
      <t>车辆租赁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</si>
  <si>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天数</t>
    </r>
  </si>
  <si>
    <t>车美</t>
  </si>
  <si>
    <t>有劳斯莱斯服务经验，含车辆内外清洁、打蜡</t>
  </si>
  <si>
    <t>按照现有劳斯莱斯活动车美要求</t>
  </si>
  <si>
    <r>
      <rPr>
        <b/>
        <sz val="14"/>
        <color theme="1"/>
        <rFont val="Riviera Nights Light"/>
        <family val="1"/>
      </rPr>
      <t xml:space="preserve">D. Car Rental </t>
    </r>
    <r>
      <rPr>
        <b/>
        <sz val="14"/>
        <color theme="1"/>
        <rFont val="Noto Sans SC Light"/>
        <family val="1"/>
      </rPr>
      <t>车辆租赁</t>
    </r>
  </si>
  <si>
    <r>
      <rPr>
        <b/>
        <sz val="14"/>
        <color indexed="9"/>
        <rFont val="Riviera Nights Light"/>
        <family val="1"/>
      </rPr>
      <t xml:space="preserve">E.Set Up 
</t>
    </r>
    <r>
      <rPr>
        <b/>
        <sz val="14"/>
        <color indexed="9"/>
        <rFont val="Noto Sans SC Light"/>
        <family val="1"/>
      </rPr>
      <t>酒店搭建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</si>
  <si>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个数</t>
    </r>
  </si>
  <si>
    <t>笔记本</t>
  </si>
  <si>
    <t>定制版笔记本</t>
  </si>
  <si>
    <t>切换器</t>
  </si>
  <si>
    <t>MAGNIMAGE MIG-630C Seamless Switchers切换器设备1套，</t>
  </si>
  <si>
    <t>翻页提示器</t>
  </si>
  <si>
    <t>D’SAN  PC-433  PerfectCue  Light  Kit 翻页提示器1套</t>
  </si>
  <si>
    <t>数字调音台</t>
  </si>
  <si>
    <t>YAMAHA TF-1  Digital  Mixing  Console  16路数字调音台1套</t>
  </si>
  <si>
    <t>功率放大器</t>
  </si>
  <si>
    <t>D&amp;B D12 Amplifier 功率放大器1组</t>
  </si>
  <si>
    <t>全频音箱</t>
  </si>
  <si>
    <t>D&amp;B Q7 Speaker 全频音箱一组，含三角支架</t>
  </si>
  <si>
    <t>高频无线头戴话筒</t>
  </si>
  <si>
    <t>SHURE AD14Q Wirwless UHF Headset 高频无线头戴话筒2套</t>
  </si>
  <si>
    <t>高频无线手持话筒</t>
  </si>
  <si>
    <t>SHURE AD24Q Wirwless UHF Handheld 高频无线手持话筒2套</t>
  </si>
  <si>
    <t>高频无线发射器</t>
  </si>
  <si>
    <r>
      <rPr>
        <sz val="14"/>
        <color theme="1"/>
        <rFont val="宋体"/>
        <family val="3"/>
        <charset val="134"/>
      </rPr>
      <t xml:space="preserve">SHURE UR3 Wirwless UHF Transmit 高频无线发射器1套
</t>
    </r>
    <r>
      <rPr>
        <sz val="14"/>
        <color rgb="FFFF0000"/>
        <rFont val="宋体"/>
        <family val="3"/>
        <charset val="134"/>
      </rPr>
      <t>1组带4个通路</t>
    </r>
  </si>
  <si>
    <t>放大天线</t>
  </si>
  <si>
    <r>
      <rPr>
        <sz val="14"/>
        <color theme="1"/>
        <rFont val="宋体"/>
        <family val="3"/>
        <charset val="134"/>
      </rPr>
      <t>SHURE WB874 Active Directional Antenna 放大天线1套-</t>
    </r>
    <r>
      <rPr>
        <sz val="14"/>
        <color rgb="FFFF0000"/>
        <rFont val="宋体"/>
        <family val="3"/>
        <charset val="134"/>
      </rPr>
      <t>发射器含</t>
    </r>
  </si>
  <si>
    <t>接电材料</t>
  </si>
  <si>
    <r>
      <rPr>
        <sz val="14"/>
        <color theme="1"/>
        <rFont val="宋体"/>
        <family val="3"/>
        <charset val="134"/>
      </rPr>
      <t xml:space="preserve">电线电缆线等线路
</t>
    </r>
    <r>
      <rPr>
        <sz val="14"/>
        <color rgb="FFFF0000"/>
        <rFont val="宋体"/>
        <family val="3"/>
        <charset val="134"/>
      </rPr>
      <t>单走电 含硅箱和相关电路电线</t>
    </r>
  </si>
  <si>
    <r>
      <rPr>
        <sz val="14"/>
        <color indexed="8"/>
        <rFont val="Riviera Nights Light"/>
        <family val="1"/>
      </rPr>
      <t>AV</t>
    </r>
    <r>
      <rPr>
        <sz val="14"/>
        <color indexed="8"/>
        <rFont val="宋体"/>
        <family val="3"/>
        <charset val="134"/>
      </rPr>
      <t>设备安装人员</t>
    </r>
  </si>
  <si>
    <r>
      <rPr>
        <sz val="14"/>
        <color rgb="FFFF0000"/>
        <rFont val="宋体"/>
        <family val="3"/>
        <charset val="134"/>
      </rPr>
      <t>4人*2次</t>
    </r>
    <r>
      <rPr>
        <sz val="14"/>
        <color theme="1"/>
        <rFont val="宋体"/>
        <family val="3"/>
        <charset val="134"/>
      </rPr>
      <t>（安装/撤场）</t>
    </r>
  </si>
  <si>
    <r>
      <rPr>
        <sz val="14"/>
        <color indexed="8"/>
        <rFont val="Riviera Nights Light"/>
        <family val="1"/>
      </rPr>
      <t>AV</t>
    </r>
    <r>
      <rPr>
        <sz val="14"/>
        <color indexed="8"/>
        <rFont val="宋体"/>
        <family val="3"/>
        <charset val="134"/>
      </rPr>
      <t>驻场人员</t>
    </r>
  </si>
  <si>
    <r>
      <rPr>
        <sz val="14"/>
        <color rgb="FFFF0000"/>
        <rFont val="宋体"/>
        <family val="3"/>
        <charset val="134"/>
      </rPr>
      <t>1人*1天</t>
    </r>
    <r>
      <rPr>
        <sz val="14"/>
        <color theme="1"/>
        <rFont val="宋体"/>
        <family val="3"/>
        <charset val="134"/>
      </rPr>
      <t>（含交通费用）</t>
    </r>
  </si>
  <si>
    <r>
      <rPr>
        <sz val="14"/>
        <color indexed="8"/>
        <rFont val="Riviera Nights Light"/>
        <family val="1"/>
      </rPr>
      <t>AV</t>
    </r>
    <r>
      <rPr>
        <sz val="14"/>
        <color indexed="8"/>
        <rFont val="宋体"/>
        <family val="3"/>
        <charset val="134"/>
      </rPr>
      <t>设备运输费用</t>
    </r>
  </si>
  <si>
    <r>
      <rPr>
        <sz val="14"/>
        <color theme="1"/>
        <rFont val="宋体"/>
        <family val="3"/>
        <charset val="134"/>
      </rPr>
      <t xml:space="preserve">AV设备往返运输
</t>
    </r>
    <r>
      <rPr>
        <sz val="14"/>
        <color rgb="FFFF0000"/>
        <rFont val="宋体"/>
        <family val="3"/>
        <charset val="134"/>
      </rPr>
      <t>往返两次</t>
    </r>
  </si>
  <si>
    <t>会议茶几</t>
  </si>
  <si>
    <r>
      <rPr>
        <sz val="14"/>
        <color theme="1"/>
        <rFont val="宋体"/>
        <family val="3"/>
        <charset val="134"/>
      </rPr>
      <t>黑色茶几</t>
    </r>
    <r>
      <rPr>
        <sz val="14"/>
        <color rgb="FFFF0000"/>
        <rFont val="宋体"/>
        <family val="3"/>
        <charset val="134"/>
      </rPr>
      <t>8</t>
    </r>
    <r>
      <rPr>
        <sz val="14"/>
        <color theme="1"/>
        <rFont val="宋体"/>
        <family val="3"/>
        <charset val="134"/>
      </rPr>
      <t>组</t>
    </r>
  </si>
  <si>
    <t>椅子</t>
  </si>
  <si>
    <r>
      <rPr>
        <sz val="14"/>
        <color theme="1"/>
        <rFont val="宋体"/>
        <family val="3"/>
        <charset val="134"/>
      </rPr>
      <t>白色沙发椅</t>
    </r>
    <r>
      <rPr>
        <sz val="14"/>
        <color rgb="FFFF0000"/>
        <rFont val="宋体"/>
        <family val="3"/>
        <charset val="134"/>
      </rPr>
      <t>30</t>
    </r>
    <r>
      <rPr>
        <sz val="14"/>
        <color theme="1"/>
        <rFont val="宋体"/>
        <family val="3"/>
        <charset val="134"/>
      </rPr>
      <t>把</t>
    </r>
  </si>
  <si>
    <r>
      <rPr>
        <sz val="14"/>
        <color indexed="8"/>
        <rFont val="Riviera Nights Light"/>
        <family val="1"/>
      </rPr>
      <t xml:space="preserve">Transportation
</t>
    </r>
    <r>
      <rPr>
        <sz val="14"/>
        <color indexed="8"/>
        <rFont val="Noto Sans SC Light"/>
        <family val="1"/>
      </rPr>
      <t>运输费</t>
    </r>
  </si>
  <si>
    <t>产品培训的相关物料运输</t>
  </si>
  <si>
    <r>
      <rPr>
        <sz val="14"/>
        <color indexed="8"/>
        <rFont val="Riviera Nights Light"/>
        <family val="1"/>
      </rPr>
      <t xml:space="preserve">Technician,Staff 
</t>
    </r>
    <r>
      <rPr>
        <sz val="14"/>
        <color indexed="8"/>
        <rFont val="Noto Sans SC Light"/>
        <family val="1"/>
      </rPr>
      <t>人工费</t>
    </r>
  </si>
  <si>
    <r>
      <rPr>
        <b/>
        <sz val="14"/>
        <color indexed="8"/>
        <rFont val="Riviera Nights Light"/>
        <family val="1"/>
      </rPr>
      <t xml:space="preserve">E.Set Up  </t>
    </r>
    <r>
      <rPr>
        <b/>
        <sz val="14"/>
        <color indexed="8"/>
        <rFont val="Noto Sans SC Light"/>
        <family val="1"/>
      </rPr>
      <t>酒店搭建</t>
    </r>
  </si>
  <si>
    <r>
      <rPr>
        <b/>
        <sz val="14"/>
        <color indexed="9"/>
        <rFont val="Riviera Nights Light"/>
        <family val="1"/>
      </rPr>
      <t xml:space="preserve">F.  Registration
</t>
    </r>
    <r>
      <rPr>
        <b/>
        <sz val="14"/>
        <color indexed="9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</si>
  <si>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Days
</t>
    </r>
    <r>
      <rPr>
        <b/>
        <sz val="14"/>
        <color indexed="9"/>
        <rFont val="Noto Sans SC Light"/>
        <family val="1"/>
      </rPr>
      <t>天数</t>
    </r>
  </si>
  <si>
    <t>RSVP</t>
  </si>
  <si>
    <t>前期邮件和报名准备，物料安排，收集报名（微信群的建立，邮件）</t>
  </si>
  <si>
    <r>
      <rPr>
        <b/>
        <sz val="14"/>
        <color indexed="8"/>
        <rFont val="Riviera Nights Light"/>
        <family val="1"/>
      </rPr>
      <t xml:space="preserve">F.  Registration </t>
    </r>
    <r>
      <rPr>
        <b/>
        <sz val="14"/>
        <color indexed="8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</si>
  <si>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</si>
  <si>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</si>
  <si>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r>
      <rPr>
        <sz val="14"/>
        <rFont val="宋体"/>
        <family val="3"/>
        <charset val="134"/>
      </rPr>
      <t>工作人员差旅</t>
    </r>
    <r>
      <rPr>
        <sz val="14"/>
        <rFont val="Riviera Nights Light"/>
        <family val="1"/>
      </rPr>
      <t>-</t>
    </r>
    <r>
      <rPr>
        <sz val="14"/>
        <rFont val="宋体"/>
        <family val="3"/>
        <charset val="134"/>
      </rPr>
      <t>国内小交通</t>
    </r>
  </si>
  <si>
    <t>工作人员国内小交通</t>
  </si>
  <si>
    <r>
      <rPr>
        <sz val="14"/>
        <color indexed="8"/>
        <rFont val="宋体"/>
        <family val="3"/>
        <charset val="134"/>
      </rPr>
      <t>工作人员差旅</t>
    </r>
    <r>
      <rPr>
        <sz val="14"/>
        <color indexed="8"/>
        <rFont val="Riviera Nights Light"/>
        <family val="1"/>
      </rPr>
      <t>-</t>
    </r>
    <r>
      <rPr>
        <sz val="14"/>
        <color indexed="8"/>
        <rFont val="宋体"/>
        <family val="3"/>
        <charset val="134"/>
      </rPr>
      <t>餐补</t>
    </r>
  </si>
  <si>
    <t>工作人员上会餐补</t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</si>
  <si>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</si>
  <si>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H.    Printing
</t>
    </r>
    <r>
      <rPr>
        <b/>
        <sz val="14"/>
        <color indexed="9"/>
        <rFont val="宋体"/>
        <family val="3"/>
        <charset val="134"/>
      </rPr>
      <t>教材印刷以及物料</t>
    </r>
  </si>
  <si>
    <t>培训教材印刷</t>
  </si>
  <si>
    <t>Print training handbooks for trainees of all trainings
为所有非技术培训印刷学员用教材，250克铜双面哑膜</t>
  </si>
  <si>
    <t>电子水牌设计</t>
  </si>
  <si>
    <r>
      <rPr>
        <sz val="14"/>
        <rFont val="Noto Sans SC Light"/>
        <family val="1"/>
      </rPr>
      <t>人名桌卡</t>
    </r>
  </si>
  <si>
    <r>
      <rPr>
        <sz val="14"/>
        <rFont val="Noto Sans SC Light"/>
        <family val="1"/>
      </rPr>
      <t>200</t>
    </r>
    <r>
      <rPr>
        <sz val="14"/>
        <rFont val="Noto Sans SC Light"/>
        <family val="1"/>
      </rPr>
      <t>克铜版纸打印</t>
    </r>
  </si>
  <si>
    <r>
      <rPr>
        <sz val="14"/>
        <rFont val="Noto Sans SC Light"/>
        <family val="1"/>
      </rPr>
      <t>签到二维码打印</t>
    </r>
  </si>
  <si>
    <t xml:space="preserve"> 250克铜双面哑膜</t>
  </si>
  <si>
    <r>
      <rPr>
        <sz val="14"/>
        <rFont val="Noto Sans SC Light"/>
        <family val="1"/>
      </rPr>
      <t>签到立牌</t>
    </r>
  </si>
  <si>
    <t>A4亚克力立牌</t>
  </si>
  <si>
    <r>
      <rPr>
        <sz val="14"/>
        <rFont val="Noto Sans SC Light"/>
        <family val="1"/>
      </rPr>
      <t>手机收纳箱</t>
    </r>
  </si>
  <si>
    <t>20人手机收纳箱</t>
  </si>
  <si>
    <r>
      <rPr>
        <sz val="14"/>
        <rFont val="Noto Sans SC Light"/>
        <family val="1"/>
      </rPr>
      <t>卡纸</t>
    </r>
  </si>
  <si>
    <r>
      <rPr>
        <sz val="14"/>
        <rFont val="Noto Sans SC Light"/>
        <family val="1"/>
      </rPr>
      <t>长方形、圆形、椭圆形、长条形卡纸，200张/包</t>
    </r>
  </si>
  <si>
    <r>
      <rPr>
        <sz val="14"/>
        <rFont val="Noto Sans SC Light"/>
        <family val="1"/>
      </rPr>
      <t>喷胶</t>
    </r>
  </si>
  <si>
    <t>每期按3瓶准备</t>
  </si>
  <si>
    <r>
      <rPr>
        <sz val="14"/>
        <rFont val="Noto Sans SC Light"/>
        <family val="1"/>
      </rPr>
      <t>无痕软钉胶</t>
    </r>
  </si>
  <si>
    <t>120g/套</t>
  </si>
  <si>
    <r>
      <rPr>
        <sz val="14"/>
        <rFont val="Noto Sans SC Light"/>
        <family val="1"/>
      </rPr>
      <t>黑色中性笔</t>
    </r>
  </si>
  <si>
    <r>
      <rPr>
        <sz val="14"/>
        <rFont val="Noto Sans SC Light"/>
        <family val="1"/>
      </rPr>
      <t>马克笔</t>
    </r>
  </si>
  <si>
    <t>蓝色/黑色/绿色  3组每组10支预估</t>
  </si>
  <si>
    <t>图钉</t>
  </si>
  <si>
    <t>每期按5盒准备</t>
  </si>
  <si>
    <r>
      <rPr>
        <sz val="14"/>
        <rFont val="Noto Sans SC Light"/>
        <family val="1"/>
      </rPr>
      <t xml:space="preserve">软钉板 </t>
    </r>
  </si>
  <si>
    <t>120*200，带可移动支架</t>
  </si>
  <si>
    <r>
      <rPr>
        <sz val="14"/>
        <rFont val="Noto Sans SC Light"/>
        <family val="1"/>
      </rPr>
      <t>立式白板</t>
    </r>
  </si>
  <si>
    <t>90*60，带可移动支架</t>
  </si>
  <si>
    <r>
      <rPr>
        <sz val="14"/>
        <rFont val="Noto Sans SC Light"/>
        <family val="1"/>
      </rPr>
      <t xml:space="preserve">PB </t>
    </r>
    <r>
      <rPr>
        <sz val="14"/>
        <rFont val="Noto Sans SC Light"/>
        <family val="1"/>
      </rPr>
      <t>板纸</t>
    </r>
  </si>
  <si>
    <r>
      <rPr>
        <sz val="14"/>
        <rFont val="Noto Sans SC Light"/>
        <family val="1"/>
      </rPr>
      <t>200</t>
    </r>
    <r>
      <rPr>
        <sz val="14"/>
        <rFont val="Noto Sans SC Light"/>
        <family val="1"/>
      </rPr>
      <t>张/卷 每期按照2卷准备</t>
    </r>
  </si>
  <si>
    <r>
      <rPr>
        <sz val="14"/>
        <rFont val="Noto Sans SC Light"/>
        <family val="1"/>
      </rPr>
      <t>酒精测试仪</t>
    </r>
  </si>
  <si>
    <r>
      <rPr>
        <sz val="14"/>
        <rFont val="Noto Sans SC Light"/>
        <family val="1"/>
      </rPr>
      <t xml:space="preserve"> </t>
    </r>
    <r>
      <rPr>
        <sz val="14"/>
        <rFont val="Noto Sans SC Light"/>
        <family val="1"/>
      </rPr>
      <t>试驾测试酒精浓度</t>
    </r>
  </si>
  <si>
    <r>
      <rPr>
        <sz val="14"/>
        <rFont val="Noto Sans SC Light"/>
        <family val="1"/>
      </rPr>
      <t>分贝仪</t>
    </r>
  </si>
  <si>
    <t>试驾期间分车测试车内分贝</t>
  </si>
  <si>
    <r>
      <rPr>
        <sz val="14"/>
        <rFont val="Noto Sans SC Light"/>
        <family val="1"/>
      </rPr>
      <t>试乘试驾手环定制</t>
    </r>
  </si>
  <si>
    <t>定制丝质手环+劳斯莱斯LOGO</t>
  </si>
  <si>
    <r>
      <rPr>
        <sz val="14"/>
        <rFont val="Noto Sans SC Light"/>
        <family val="1"/>
      </rPr>
      <t>试乘试驾协议</t>
    </r>
  </si>
  <si>
    <r>
      <rPr>
        <sz val="14"/>
        <rFont val="Noto Sans SC Light"/>
        <family val="1"/>
      </rPr>
      <t>A4</t>
    </r>
    <r>
      <rPr>
        <sz val="14"/>
        <rFont val="Noto Sans SC Light"/>
        <family val="1"/>
      </rPr>
      <t>打印，4张/套</t>
    </r>
  </si>
  <si>
    <r>
      <rPr>
        <sz val="14"/>
        <rFont val="Noto Sans SC Light"/>
        <family val="1"/>
      </rPr>
      <t>培训海报</t>
    </r>
  </si>
  <si>
    <t>90*150，250克双面哑膜</t>
  </si>
  <si>
    <r>
      <rPr>
        <sz val="14"/>
        <rFont val="Noto Sans SC Light"/>
        <family val="1"/>
      </rPr>
      <t>场景卡</t>
    </r>
  </si>
  <si>
    <t>塑封 A5尺寸，250克双面哑膜</t>
  </si>
  <si>
    <r>
      <rPr>
        <sz val="14"/>
        <rFont val="Noto Sans SC Light"/>
        <family val="1"/>
      </rPr>
      <t>试驾桩筒</t>
    </r>
  </si>
  <si>
    <r>
      <rPr>
        <sz val="14"/>
        <rFont val="Noto Sans SC Light"/>
        <family val="1"/>
      </rPr>
      <t>PVC材质反光锥桶，</t>
    </r>
    <r>
      <rPr>
        <sz val="14"/>
        <rFont val="Noto Sans SC Light"/>
        <family val="1"/>
      </rPr>
      <t xml:space="preserve">30CM </t>
    </r>
    <r>
      <rPr>
        <sz val="14"/>
        <rFont val="Noto Sans SC Light"/>
        <family val="1"/>
      </rPr>
      <t>红60+蓝30   封闭试驾场地使用</t>
    </r>
  </si>
  <si>
    <r>
      <rPr>
        <sz val="14"/>
        <rFont val="Noto Sans SC Light"/>
        <family val="1"/>
      </rPr>
      <t>大橡胶减速带(高)</t>
    </r>
  </si>
  <si>
    <t>500*600*30mm/块，高承重橡胶减速带，封闭试驾场地使用</t>
  </si>
  <si>
    <r>
      <rPr>
        <sz val="14"/>
        <rFont val="Noto Sans SC Light"/>
        <family val="1"/>
      </rPr>
      <t>小橡胶减速带（低）</t>
    </r>
  </si>
  <si>
    <t>1000*300*30mm/块，高承重橡胶减速带，封闭试驾场地使用</t>
  </si>
  <si>
    <r>
      <rPr>
        <sz val="14"/>
        <rFont val="Noto Sans SC Light"/>
        <family val="1"/>
      </rPr>
      <t>泡沫立方体</t>
    </r>
  </si>
  <si>
    <t>定制 80*80*80  材质为泡沫塑料 高密度25K  封闭试驾场地使用</t>
  </si>
  <si>
    <t>手套</t>
  </si>
  <si>
    <t>专用高级缎面手套</t>
  </si>
  <si>
    <t>Shuttle-考斯特</t>
  </si>
  <si>
    <t>酒店-试驾场地-封闭场地，按照实际路线结算。</t>
  </si>
  <si>
    <t>Shuttle-GL8</t>
  </si>
  <si>
    <t>踩点-酒店-试驾场地-封闭场地，按照实际路线结算。</t>
  </si>
  <si>
    <r>
      <rPr>
        <b/>
        <sz val="10"/>
        <color indexed="8"/>
        <rFont val="Riviera Nights Light"/>
        <family val="1"/>
      </rPr>
      <t xml:space="preserve">H.    Printing
</t>
    </r>
    <r>
      <rPr>
        <b/>
        <sz val="10"/>
        <color indexed="8"/>
        <rFont val="宋体"/>
        <family val="3"/>
        <charset val="134"/>
      </rPr>
      <t>教材印刷以及物料</t>
    </r>
  </si>
  <si>
    <r>
      <rPr>
        <b/>
        <sz val="14"/>
        <color indexed="9"/>
        <rFont val="Riviera Nights Light"/>
        <family val="1"/>
      </rPr>
      <t xml:space="preserve">I.  
</t>
    </r>
    <r>
      <rPr>
        <b/>
        <sz val="14"/>
        <color indexed="9"/>
        <rFont val="Noto Sans SC Light"/>
        <family val="1"/>
      </rPr>
      <t>人员</t>
    </r>
  </si>
  <si>
    <r>
      <rPr>
        <b/>
        <sz val="14"/>
        <color indexed="9"/>
        <rFont val="Noto Sans SC Light"/>
        <family val="1"/>
      </rPr>
      <t>现场执行</t>
    </r>
  </si>
  <si>
    <r>
      <rPr>
        <sz val="14"/>
        <color indexed="8"/>
        <rFont val="Riviera Nights Light"/>
        <family val="1"/>
      </rPr>
      <t xml:space="preserve">All training hotel related issues, ensure the smooth operation </t>
    </r>
    <r>
      <rPr>
        <sz val="14"/>
        <color indexed="8"/>
        <rFont val="Noto Sans SC Light"/>
        <family val="1"/>
      </rPr>
      <t>协调培训酒店相关事项，确保培训顺利进行，需要提前一天布场</t>
    </r>
    <r>
      <rPr>
        <sz val="14"/>
        <color indexed="8"/>
        <rFont val="Riviera Nights Light"/>
        <family val="1"/>
      </rPr>
      <t>,</t>
    </r>
  </si>
  <si>
    <t>其他人员</t>
  </si>
  <si>
    <t>有劳斯莱斯合作经验</t>
  </si>
  <si>
    <t>安保</t>
  </si>
  <si>
    <t>全天安保工作</t>
  </si>
  <si>
    <r>
      <rPr>
        <b/>
        <sz val="14"/>
        <color indexed="8"/>
        <rFont val="Riviera Nights Light"/>
        <family val="1"/>
      </rPr>
      <t xml:space="preserve">I. </t>
    </r>
    <r>
      <rPr>
        <b/>
        <sz val="14"/>
        <color indexed="8"/>
        <rFont val="宋体"/>
        <family val="3"/>
        <charset val="134"/>
      </rPr>
      <t>人员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</si>
  <si>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</si>
  <si>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</si>
  <si>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</si>
  <si>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</si>
  <si>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</si>
  <si>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</si>
  <si>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</si>
  <si>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</si>
  <si>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</si>
  <si>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</si>
  <si>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t>00320</t>
    <phoneticPr fontId="2" type="noConversion"/>
  </si>
  <si>
    <t>00350</t>
    <phoneticPr fontId="2" type="noConversion"/>
  </si>
  <si>
    <t>00380</t>
    <phoneticPr fontId="2" type="noConversion"/>
  </si>
  <si>
    <t>00410</t>
    <phoneticPr fontId="2" type="noConversion"/>
  </si>
  <si>
    <t>00420</t>
    <phoneticPr fontId="2" type="noConversion"/>
  </si>
  <si>
    <t>00430</t>
    <phoneticPr fontId="2" type="noConversion"/>
  </si>
  <si>
    <t>00440</t>
    <phoneticPr fontId="2" type="noConversion"/>
  </si>
  <si>
    <t>00450</t>
    <phoneticPr fontId="2" type="noConversion"/>
  </si>
  <si>
    <t>00460</t>
    <phoneticPr fontId="2" type="noConversion"/>
  </si>
  <si>
    <t>00470</t>
    <phoneticPr fontId="2" type="noConversion"/>
  </si>
  <si>
    <t>00480</t>
    <phoneticPr fontId="2" type="noConversion"/>
  </si>
  <si>
    <t>00490</t>
    <phoneticPr fontId="2" type="noConversion"/>
  </si>
  <si>
    <t>00500</t>
    <phoneticPr fontId="2" type="noConversion"/>
  </si>
  <si>
    <t>00510</t>
    <phoneticPr fontId="2" type="noConversion"/>
  </si>
  <si>
    <t>00520</t>
    <phoneticPr fontId="2" type="noConversion"/>
  </si>
  <si>
    <t>00530</t>
    <phoneticPr fontId="2" type="noConversion"/>
  </si>
  <si>
    <t>00540</t>
    <phoneticPr fontId="2" type="noConversion"/>
  </si>
  <si>
    <t>00550</t>
    <phoneticPr fontId="2" type="noConversion"/>
  </si>
  <si>
    <t>00560</t>
    <phoneticPr fontId="2" type="noConversion"/>
  </si>
  <si>
    <t>00570</t>
    <phoneticPr fontId="2" type="noConversion"/>
  </si>
  <si>
    <t>00600</t>
    <phoneticPr fontId="2" type="noConversion"/>
  </si>
  <si>
    <t>00720</t>
    <phoneticPr fontId="2" type="noConversion"/>
  </si>
  <si>
    <t>00730</t>
    <phoneticPr fontId="2" type="noConversion"/>
  </si>
  <si>
    <t>00740</t>
    <phoneticPr fontId="2" type="noConversion"/>
  </si>
  <si>
    <t>00750</t>
    <phoneticPr fontId="2" type="noConversion"/>
  </si>
  <si>
    <t>00760</t>
    <phoneticPr fontId="2" type="noConversion"/>
  </si>
  <si>
    <t>00770</t>
    <phoneticPr fontId="2" type="noConversion"/>
  </si>
  <si>
    <t>00780</t>
    <phoneticPr fontId="2" type="noConversion"/>
  </si>
  <si>
    <t>00790</t>
    <phoneticPr fontId="2" type="noConversion"/>
  </si>
  <si>
    <t>00800</t>
    <phoneticPr fontId="2" type="noConversion"/>
  </si>
  <si>
    <t>00810</t>
    <phoneticPr fontId="2" type="noConversion"/>
  </si>
  <si>
    <t>00820</t>
    <phoneticPr fontId="2" type="noConversion"/>
  </si>
  <si>
    <t>00830</t>
    <phoneticPr fontId="2" type="noConversion"/>
  </si>
  <si>
    <t>00840</t>
    <phoneticPr fontId="2" type="noConversion"/>
  </si>
  <si>
    <t>00850</t>
    <phoneticPr fontId="2" type="noConversion"/>
  </si>
  <si>
    <t>00860</t>
    <phoneticPr fontId="2" type="noConversion"/>
  </si>
  <si>
    <t>00870</t>
    <phoneticPr fontId="2" type="noConversion"/>
  </si>
  <si>
    <t>00880</t>
    <phoneticPr fontId="2" type="noConversion"/>
  </si>
  <si>
    <t>00890</t>
    <phoneticPr fontId="2" type="noConversion"/>
  </si>
  <si>
    <t>00900</t>
    <phoneticPr fontId="2" type="noConversion"/>
  </si>
  <si>
    <t>00910</t>
    <phoneticPr fontId="2" type="noConversion"/>
  </si>
  <si>
    <t>00920</t>
    <phoneticPr fontId="2" type="noConversion"/>
  </si>
  <si>
    <t>00930</t>
    <phoneticPr fontId="2" type="noConversion"/>
  </si>
  <si>
    <t>00940</t>
    <phoneticPr fontId="2" type="noConversion"/>
  </si>
  <si>
    <t>00950</t>
    <phoneticPr fontId="2" type="noConversion"/>
  </si>
  <si>
    <t>00960</t>
    <phoneticPr fontId="2" type="noConversion"/>
  </si>
  <si>
    <t>00970</t>
    <phoneticPr fontId="2" type="noConversion"/>
  </si>
  <si>
    <t>00980</t>
    <phoneticPr fontId="2" type="noConversion"/>
  </si>
  <si>
    <t>00990</t>
    <phoneticPr fontId="2" type="noConversion"/>
  </si>
  <si>
    <t>01000</t>
    <phoneticPr fontId="2" type="noConversion"/>
  </si>
  <si>
    <t>01010</t>
    <phoneticPr fontId="2" type="noConversion"/>
  </si>
  <si>
    <t>01030</t>
    <phoneticPr fontId="2" type="noConversion"/>
  </si>
  <si>
    <t>01090</t>
    <phoneticPr fontId="2" type="noConversion"/>
  </si>
  <si>
    <t>01120</t>
    <phoneticPr fontId="2" type="noConversion"/>
  </si>
  <si>
    <r>
      <t xml:space="preserve">Project Name: </t>
    </r>
    <r>
      <rPr>
        <sz val="14"/>
        <color indexed="8"/>
        <rFont val="宋体"/>
        <family val="3"/>
        <charset val="134"/>
      </rPr>
      <t>销售大赛</t>
    </r>
    <phoneticPr fontId="2" type="noConversion"/>
  </si>
  <si>
    <t>Quotation Date: 2024-10-17</t>
    <phoneticPr fontId="2" type="noConversion"/>
  </si>
  <si>
    <t>Project Date:Mar 2024-10-14</t>
    <phoneticPr fontId="2" type="noConversion"/>
  </si>
  <si>
    <t>0.010</t>
    <phoneticPr fontId="2" type="noConversion"/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</si>
  <si>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</si>
  <si>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t>Document Number:46002718</t>
  </si>
  <si>
    <t>执行人员</t>
    <phoneticPr fontId="2" type="noConversion"/>
  </si>
  <si>
    <r>
      <t xml:space="preserve">trasportation </t>
    </r>
    <r>
      <rPr>
        <sz val="14"/>
        <color indexed="8"/>
        <rFont val="Riviera Nights Light"/>
        <family val="1"/>
      </rPr>
      <t xml:space="preserve"> Return Route
</t>
    </r>
    <r>
      <rPr>
        <sz val="14"/>
        <color indexed="8"/>
        <rFont val="宋体"/>
        <family val="3"/>
        <charset val="134"/>
      </rPr>
      <t>教具</t>
    </r>
    <r>
      <rPr>
        <sz val="14"/>
        <color indexed="8"/>
        <rFont val="宋体"/>
        <family val="3"/>
        <charset val="134"/>
      </rPr>
      <t>往返运输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</si>
</sst>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  <numFmt numFmtId="179" formatCode="_-[$¥-411]* #,##0_-;\-[$¥-411]* #,##0_-;_-[$¥-411]* &quot;-&quot;_-;_-@_-"/>
  </numFmts>
  <fonts count="2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4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FF0000"/>
      <name val="Riviera Nights Light"/>
      <family val="1"/>
    </font>
    <font>
      <sz val="14"/>
      <color indexed="8"/>
      <name val="宋体"/>
      <family val="3"/>
      <charset val="134"/>
    </font>
    <font>
      <sz val="14"/>
      <name val="Riviera Nights Light"/>
      <family val="1"/>
    </font>
    <font>
      <b/>
      <sz val="14"/>
      <color theme="1"/>
      <name val="Riviera Nights Light"/>
      <family val="1"/>
    </font>
    <font>
      <b/>
      <sz val="14"/>
      <color theme="1"/>
      <name val="Noto Sans SC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b/>
      <sz val="14"/>
      <color indexed="9"/>
      <name val="宋体"/>
      <family val="3"/>
      <charset val="134"/>
    </font>
    <font>
      <sz val="11"/>
      <color indexed="8"/>
      <name val="Riviera Nights Light"/>
      <family val="1"/>
    </font>
    <font>
      <b/>
      <sz val="10"/>
      <color indexed="8"/>
      <name val="Riviera Nights Light"/>
      <family val="1"/>
    </font>
    <font>
      <b/>
      <sz val="10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u/>
      <sz val="10"/>
      <color indexed="1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3" tint="0.59999389629810485"/>
        <bgColor indexed="8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/>
    <xf numFmtId="179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26">
    <xf numFmtId="0" fontId="0" fillId="0" borderId="0" xfId="0">
      <alignment vertical="center"/>
    </xf>
    <xf numFmtId="0" fontId="1" fillId="0" borderId="0" xfId="1"/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177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>
      <alignment horizontal="center" vertical="center"/>
    </xf>
    <xf numFmtId="0" fontId="7" fillId="3" borderId="9" xfId="3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40" fontId="4" fillId="0" borderId="9" xfId="4" applyNumberFormat="1" applyFont="1" applyBorder="1" applyAlignment="1">
      <alignment vertical="center" wrapText="1"/>
    </xf>
    <xf numFmtId="176" fontId="5" fillId="0" borderId="9" xfId="2" applyFont="1" applyBorder="1" applyAlignment="1">
      <alignment vertical="center" wrapText="1"/>
    </xf>
    <xf numFmtId="40" fontId="4" fillId="7" borderId="9" xfId="3" applyNumberFormat="1" applyFont="1" applyFill="1" applyBorder="1" applyAlignment="1">
      <alignment vertical="center" wrapText="1"/>
    </xf>
    <xf numFmtId="178" fontId="4" fillId="7" borderId="9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40" fontId="7" fillId="3" borderId="9" xfId="3" applyNumberFormat="1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vertical="center" wrapText="1"/>
    </xf>
    <xf numFmtId="0" fontId="5" fillId="2" borderId="9" xfId="3" applyFont="1" applyFill="1" applyBorder="1" applyAlignment="1">
      <alignment horizontal="center" vertical="center" wrapText="1"/>
    </xf>
    <xf numFmtId="40" fontId="5" fillId="2" borderId="9" xfId="3" applyNumberFormat="1" applyFont="1" applyFill="1" applyBorder="1" applyAlignment="1">
      <alignment horizontal="right" vertical="center" wrapText="1"/>
    </xf>
    <xf numFmtId="0" fontId="15" fillId="2" borderId="9" xfId="3" applyFont="1" applyFill="1" applyBorder="1" applyAlignment="1">
      <alignment horizontal="left" vertical="center" wrapText="1"/>
    </xf>
    <xf numFmtId="40" fontId="5" fillId="2" borderId="9" xfId="4" applyNumberFormat="1" applyFont="1" applyFill="1" applyBorder="1" applyAlignment="1">
      <alignment vertical="center" wrapText="1"/>
    </xf>
    <xf numFmtId="176" fontId="13" fillId="2" borderId="9" xfId="2" applyFont="1" applyFill="1" applyBorder="1" applyAlignment="1">
      <alignment horizontal="left" vertical="center" wrapText="1"/>
    </xf>
    <xf numFmtId="40" fontId="4" fillId="7" borderId="9" xfId="3" applyNumberFormat="1" applyFont="1" applyFill="1" applyBorder="1" applyAlignment="1">
      <alignment horizontal="right" vertical="center" wrapText="1"/>
    </xf>
    <xf numFmtId="0" fontId="5" fillId="0" borderId="12" xfId="3" applyFont="1" applyBorder="1" applyAlignment="1">
      <alignment horizontal="center" vertical="center" wrapText="1"/>
    </xf>
    <xf numFmtId="40" fontId="16" fillId="0" borderId="9" xfId="3" applyNumberFormat="1" applyFont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4" borderId="9" xfId="3" applyFont="1" applyFill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176" fontId="5" fillId="4" borderId="9" xfId="2" applyFont="1" applyFill="1" applyBorder="1" applyAlignment="1">
      <alignment vertical="center" wrapText="1"/>
    </xf>
    <xf numFmtId="0" fontId="14" fillId="0" borderId="0" xfId="1" applyFont="1" applyAlignment="1">
      <alignment vertical="center"/>
    </xf>
    <xf numFmtId="0" fontId="12" fillId="4" borderId="9" xfId="3" applyFont="1" applyFill="1" applyBorder="1" applyAlignment="1">
      <alignment vertical="center" wrapText="1"/>
    </xf>
    <xf numFmtId="0" fontId="5" fillId="0" borderId="9" xfId="3" applyFont="1" applyBorder="1" applyAlignment="1">
      <alignment vertical="center" wrapText="1"/>
    </xf>
    <xf numFmtId="0" fontId="19" fillId="0" borderId="9" xfId="3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6" fillId="0" borderId="9" xfId="3" applyFont="1" applyBorder="1" applyAlignment="1">
      <alignment horizontal="center" vertical="center" wrapText="1"/>
    </xf>
    <xf numFmtId="40" fontId="5" fillId="0" borderId="9" xfId="4" applyNumberFormat="1" applyFont="1" applyBorder="1" applyAlignment="1">
      <alignment vertical="center" wrapText="1"/>
    </xf>
    <xf numFmtId="0" fontId="20" fillId="0" borderId="9" xfId="3" applyFont="1" applyBorder="1" applyAlignment="1">
      <alignment horizontal="left" vertical="center" wrapText="1"/>
    </xf>
    <xf numFmtId="0" fontId="5" fillId="0" borderId="9" xfId="2" applyNumberFormat="1" applyFont="1" applyBorder="1" applyAlignment="1">
      <alignment vertical="center" wrapText="1"/>
    </xf>
    <xf numFmtId="176" fontId="16" fillId="0" borderId="9" xfId="2" applyFont="1" applyBorder="1" applyAlignment="1">
      <alignment horizontal="left" vertical="center" wrapText="1"/>
    </xf>
    <xf numFmtId="176" fontId="13" fillId="0" borderId="9" xfId="2" applyFont="1" applyBorder="1" applyAlignment="1">
      <alignment vertical="center" wrapText="1"/>
    </xf>
    <xf numFmtId="0" fontId="22" fillId="0" borderId="0" xfId="1" applyFont="1" applyAlignment="1">
      <alignment vertical="center"/>
    </xf>
    <xf numFmtId="0" fontId="11" fillId="0" borderId="9" xfId="3" applyFont="1" applyBorder="1" applyAlignment="1">
      <alignment horizontal="center" vertical="center" wrapText="1"/>
    </xf>
    <xf numFmtId="40" fontId="11" fillId="0" borderId="9" xfId="3" applyNumberFormat="1" applyFont="1" applyBorder="1" applyAlignment="1">
      <alignment horizontal="right" vertical="center" wrapText="1"/>
    </xf>
    <xf numFmtId="40" fontId="11" fillId="2" borderId="9" xfId="3" applyNumberFormat="1" applyFont="1" applyFill="1" applyBorder="1" applyAlignment="1">
      <alignment horizontal="right" vertical="center" wrapText="1"/>
    </xf>
    <xf numFmtId="40" fontId="23" fillId="7" borderId="9" xfId="3" applyNumberFormat="1" applyFont="1" applyFill="1" applyBorder="1" applyAlignment="1">
      <alignment horizontal="right" vertical="center" wrapText="1"/>
    </xf>
    <xf numFmtId="176" fontId="23" fillId="2" borderId="9" xfId="2" applyFont="1" applyFill="1" applyBorder="1" applyAlignment="1">
      <alignment vertical="center" wrapText="1"/>
    </xf>
    <xf numFmtId="176" fontId="23" fillId="2" borderId="9" xfId="2" applyFont="1" applyFill="1" applyBorder="1">
      <alignment vertical="center"/>
    </xf>
    <xf numFmtId="40" fontId="23" fillId="8" borderId="9" xfId="3" applyNumberFormat="1" applyFont="1" applyFill="1" applyBorder="1" applyAlignment="1">
      <alignment horizontal="right" vertical="center" wrapText="1"/>
    </xf>
    <xf numFmtId="0" fontId="7" fillId="9" borderId="9" xfId="3" applyFont="1" applyFill="1" applyBorder="1" applyAlignment="1">
      <alignment horizontal="center" vertical="center" wrapText="1"/>
    </xf>
    <xf numFmtId="0" fontId="11" fillId="0" borderId="9" xfId="3" applyFont="1" applyBorder="1" applyAlignment="1">
      <alignment horizontal="left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49" fontId="1" fillId="0" borderId="0" xfId="1" applyNumberFormat="1"/>
    <xf numFmtId="49" fontId="4" fillId="2" borderId="0" xfId="2" applyNumberFormat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center" vertical="center"/>
    </xf>
    <xf numFmtId="49" fontId="5" fillId="2" borderId="0" xfId="1" applyNumberFormat="1" applyFont="1" applyFill="1" applyAlignment="1">
      <alignment vertical="center" wrapText="1"/>
    </xf>
    <xf numFmtId="49" fontId="5" fillId="2" borderId="0" xfId="1" applyNumberFormat="1" applyFont="1" applyFill="1" applyAlignment="1">
      <alignment vertical="center"/>
    </xf>
    <xf numFmtId="49" fontId="5" fillId="2" borderId="7" xfId="1" applyNumberFormat="1" applyFont="1" applyFill="1" applyBorder="1" applyAlignment="1">
      <alignment horizontal="center" vertical="center"/>
    </xf>
    <xf numFmtId="49" fontId="7" fillId="3" borderId="9" xfId="3" applyNumberFormat="1" applyFont="1" applyFill="1" applyBorder="1" applyAlignment="1">
      <alignment horizontal="center" vertical="center" wrapText="1"/>
    </xf>
    <xf numFmtId="49" fontId="4" fillId="0" borderId="9" xfId="4" applyNumberFormat="1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9" fontId="4" fillId="7" borderId="9" xfId="3" applyNumberFormat="1" applyFont="1" applyFill="1" applyBorder="1" applyAlignment="1">
      <alignment vertical="center" wrapText="1"/>
    </xf>
    <xf numFmtId="49" fontId="5" fillId="4" borderId="0" xfId="1" applyNumberFormat="1" applyFont="1" applyFill="1" applyAlignment="1">
      <alignment horizontal="center" vertical="center"/>
    </xf>
    <xf numFmtId="49" fontId="4" fillId="7" borderId="9" xfId="3" applyNumberFormat="1" applyFont="1" applyFill="1" applyBorder="1" applyAlignment="1">
      <alignment horizontal="right" vertical="center" wrapText="1"/>
    </xf>
    <xf numFmtId="49" fontId="16" fillId="0" borderId="9" xfId="3" applyNumberFormat="1" applyFont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right" vertical="center" wrapText="1"/>
    </xf>
    <xf numFmtId="49" fontId="11" fillId="0" borderId="9" xfId="3" applyNumberFormat="1" applyFont="1" applyBorder="1" applyAlignment="1">
      <alignment horizontal="right" vertical="center" wrapText="1"/>
    </xf>
    <xf numFmtId="49" fontId="23" fillId="7" borderId="9" xfId="3" applyNumberFormat="1" applyFont="1" applyFill="1" applyBorder="1" applyAlignment="1">
      <alignment horizontal="right" vertical="center" wrapText="1"/>
    </xf>
    <xf numFmtId="49" fontId="23" fillId="8" borderId="9" xfId="3" applyNumberFormat="1" applyFont="1" applyFill="1" applyBorder="1" applyAlignment="1">
      <alignment horizontal="right" vertical="center" wrapText="1"/>
    </xf>
    <xf numFmtId="49" fontId="5" fillId="0" borderId="0" xfId="1" applyNumberFormat="1" applyFont="1" applyAlignment="1">
      <alignment vertical="center"/>
    </xf>
    <xf numFmtId="0" fontId="15" fillId="0" borderId="9" xfId="3" applyFont="1" applyBorder="1" applyAlignment="1">
      <alignment vertical="center" wrapText="1"/>
    </xf>
    <xf numFmtId="0" fontId="15" fillId="0" borderId="9" xfId="3" applyFont="1" applyBorder="1" applyAlignment="1">
      <alignment horizontal="left" vertical="center" wrapText="1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7" fillId="3" borderId="9" xfId="3" applyFont="1" applyFill="1" applyBorder="1" applyAlignment="1">
      <alignment horizontal="center" vertical="center" wrapText="1"/>
    </xf>
    <xf numFmtId="176" fontId="4" fillId="0" borderId="9" xfId="2" applyFont="1" applyBorder="1" applyAlignment="1">
      <alignment horizontal="left" vertical="center" wrapText="1"/>
    </xf>
    <xf numFmtId="176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176" fontId="4" fillId="5" borderId="9" xfId="2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horizontal="left" vertical="center"/>
    </xf>
    <xf numFmtId="40" fontId="5" fillId="5" borderId="10" xfId="4" applyNumberFormat="1" applyFont="1" applyFill="1" applyBorder="1" applyAlignment="1">
      <alignment horizontal="right" vertical="center" wrapText="1"/>
    </xf>
    <xf numFmtId="40" fontId="5" fillId="5" borderId="11" xfId="4" applyNumberFormat="1" applyFont="1" applyFill="1" applyBorder="1" applyAlignment="1">
      <alignment horizontal="right"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horizontal="center" vertical="center" wrapText="1"/>
    </xf>
    <xf numFmtId="176" fontId="4" fillId="6" borderId="9" xfId="2" applyFont="1" applyFill="1" applyBorder="1" applyAlignment="1">
      <alignment horizontal="center" vertical="center"/>
    </xf>
    <xf numFmtId="40" fontId="4" fillId="7" borderId="9" xfId="5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vertical="center" wrapText="1"/>
    </xf>
    <xf numFmtId="176" fontId="4" fillId="6" borderId="9" xfId="2" applyFont="1" applyFill="1" applyBorder="1">
      <alignment vertical="center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176" fontId="5" fillId="4" borderId="4" xfId="2" applyFont="1" applyFill="1" applyBorder="1">
      <alignment vertical="center"/>
    </xf>
    <xf numFmtId="0" fontId="5" fillId="0" borderId="0" xfId="1" applyFont="1" applyAlignment="1">
      <alignment vertical="center"/>
    </xf>
    <xf numFmtId="176" fontId="17" fillId="6" borderId="9" xfId="2" applyFont="1" applyFill="1" applyBorder="1" applyAlignment="1">
      <alignment vertical="center" wrapText="1"/>
    </xf>
    <xf numFmtId="176" fontId="17" fillId="6" borderId="9" xfId="2" applyFont="1" applyFill="1" applyBorder="1">
      <alignment vertical="center"/>
    </xf>
    <xf numFmtId="176" fontId="4" fillId="0" borderId="9" xfId="2" applyFont="1" applyBorder="1" applyAlignment="1">
      <alignment vertical="center" wrapText="1"/>
    </xf>
    <xf numFmtId="176" fontId="4" fillId="0" borderId="9" xfId="2" applyFont="1" applyBorder="1">
      <alignment vertical="center"/>
    </xf>
    <xf numFmtId="176" fontId="4" fillId="2" borderId="10" xfId="2" applyFont="1" applyFill="1" applyBorder="1" applyAlignment="1">
      <alignment horizontal="center" vertical="center" wrapText="1"/>
    </xf>
    <xf numFmtId="176" fontId="4" fillId="2" borderId="13" xfId="2" applyFont="1" applyFill="1" applyBorder="1" applyAlignment="1">
      <alignment horizontal="center" vertical="center" wrapText="1"/>
    </xf>
    <xf numFmtId="176" fontId="4" fillId="2" borderId="11" xfId="2" applyFont="1" applyFill="1" applyBorder="1" applyAlignment="1">
      <alignment horizontal="center" vertical="center" wrapText="1"/>
    </xf>
    <xf numFmtId="176" fontId="23" fillId="6" borderId="9" xfId="2" applyFont="1" applyFill="1" applyBorder="1" applyAlignment="1">
      <alignment vertical="center" wrapText="1"/>
    </xf>
    <xf numFmtId="176" fontId="23" fillId="6" borderId="9" xfId="2" applyFont="1" applyFill="1" applyBorder="1">
      <alignment vertical="center"/>
    </xf>
    <xf numFmtId="0" fontId="7" fillId="9" borderId="10" xfId="3" applyFont="1" applyFill="1" applyBorder="1" applyAlignment="1">
      <alignment horizontal="left" vertical="center" wrapText="1"/>
    </xf>
    <xf numFmtId="0" fontId="7" fillId="9" borderId="13" xfId="3" applyFont="1" applyFill="1" applyBorder="1" applyAlignment="1">
      <alignment horizontal="left" vertical="center" wrapText="1"/>
    </xf>
    <xf numFmtId="0" fontId="7" fillId="9" borderId="11" xfId="3" applyFont="1" applyFill="1" applyBorder="1" applyAlignment="1">
      <alignment horizontal="left" vertical="center" wrapText="1"/>
    </xf>
    <xf numFmtId="0" fontId="8" fillId="9" borderId="10" xfId="3" applyFont="1" applyFill="1" applyBorder="1" applyAlignment="1">
      <alignment horizontal="left" vertical="center" wrapText="1"/>
    </xf>
  </cellXfs>
  <cellStyles count="10">
    <cellStyle name="Normal_mck_ceocircle_20060228_budget_mini_ava_041207.xls" xfId="9" xr:uid="{6268C55B-BFD4-4A29-B34B-41517EC8A246}"/>
    <cellStyle name="Normal_Sheet1" xfId="3" xr:uid="{4B453DD2-3557-4EB1-A1C6-89D3228733C9}"/>
    <cellStyle name="常规" xfId="0" builtinId="0"/>
    <cellStyle name="常规 14 3" xfId="2" xr:uid="{9CE4AEF0-8B6E-4EF7-9779-63D34B5B669A}"/>
    <cellStyle name="常规 3" xfId="6" xr:uid="{E678C3EC-9E3E-4153-A79B-2E186074C665}"/>
    <cellStyle name="常规 5" xfId="1" xr:uid="{44AA29E1-208B-4986-91A1-5ED3F9B86408}"/>
    <cellStyle name="常规 6" xfId="7" xr:uid="{51941F25-620F-4456-96AC-40BC532BB708}"/>
    <cellStyle name="常规 9" xfId="4" xr:uid="{3039F025-10BE-4D38-B0C1-14D8BD35AFEF}"/>
    <cellStyle name="超链接 2" xfId="8" xr:uid="{861A7E8D-1FDD-4330-BEF1-17DF109AE94C}"/>
    <cellStyle name="千位分隔 2 2" xfId="5" xr:uid="{43BFA674-28F3-4410-875C-5FDE70EA6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A451-A468-45C2-8AC7-7635FC42EB07}">
  <dimension ref="A1:J111"/>
  <sheetViews>
    <sheetView tabSelected="1" topLeftCell="A28" zoomScale="40" zoomScaleNormal="40" workbookViewId="0">
      <selection activeCell="I40" sqref="I40"/>
    </sheetView>
  </sheetViews>
  <sheetFormatPr defaultColWidth="7.58203125" defaultRowHeight="18"/>
  <cols>
    <col min="1" max="1" width="15.5" style="2" customWidth="1"/>
    <col min="2" max="2" width="61.25" style="2" customWidth="1"/>
    <col min="3" max="3" width="16.33203125" style="2" customWidth="1"/>
    <col min="4" max="4" width="18.08203125" style="2" customWidth="1"/>
    <col min="5" max="5" width="6.5" style="2" customWidth="1"/>
    <col min="6" max="6" width="21.33203125" style="2" bestFit="1" customWidth="1"/>
    <col min="7" max="7" width="18.08203125" style="86" customWidth="1"/>
    <col min="8" max="8" width="112.83203125" style="2" customWidth="1"/>
    <col min="9" max="9" width="42.58203125" style="2" customWidth="1"/>
    <col min="10" max="10" width="12.58203125" style="2" bestFit="1" customWidth="1"/>
    <col min="11" max="16384" width="7.58203125" style="2"/>
  </cols>
  <sheetData>
    <row r="1" spans="1:8" s="1" customFormat="1" ht="28.15" customHeight="1">
      <c r="G1" s="69"/>
    </row>
    <row r="2" spans="1:8">
      <c r="A2" s="89" t="s">
        <v>0</v>
      </c>
      <c r="B2" s="90"/>
      <c r="C2" s="90"/>
      <c r="D2" s="90"/>
      <c r="E2" s="90"/>
      <c r="F2" s="90"/>
      <c r="G2" s="90"/>
      <c r="H2" s="91"/>
    </row>
    <row r="3" spans="1:8" ht="25.15" customHeight="1">
      <c r="A3" s="3"/>
      <c r="B3" s="4"/>
      <c r="C3" s="4"/>
      <c r="D3" s="4"/>
      <c r="E3" s="4"/>
      <c r="F3" s="4"/>
      <c r="G3" s="70"/>
      <c r="H3" s="5"/>
    </row>
    <row r="4" spans="1:8" ht="25.15" customHeight="1">
      <c r="A4" s="6"/>
      <c r="B4" s="7" t="s">
        <v>223</v>
      </c>
      <c r="C4" s="8"/>
      <c r="D4" s="7"/>
      <c r="E4" s="9"/>
      <c r="F4" s="9"/>
      <c r="G4" s="71"/>
      <c r="H4" s="10"/>
    </row>
    <row r="5" spans="1:8" ht="25.15" customHeight="1">
      <c r="A5" s="6"/>
      <c r="B5" s="7" t="s">
        <v>225</v>
      </c>
      <c r="C5" s="8"/>
      <c r="D5" s="7"/>
      <c r="E5" s="9"/>
      <c r="F5" s="9"/>
      <c r="G5" s="71"/>
      <c r="H5" s="10"/>
    </row>
    <row r="6" spans="1:8" ht="25.15" customHeight="1">
      <c r="A6" s="6"/>
      <c r="B6" s="7" t="s">
        <v>224</v>
      </c>
      <c r="C6" s="8"/>
      <c r="D6" s="11"/>
      <c r="E6" s="9"/>
      <c r="F6" s="9"/>
      <c r="G6" s="71"/>
      <c r="H6" s="10"/>
    </row>
    <row r="7" spans="1:8" ht="25.15" customHeight="1">
      <c r="A7" s="6"/>
      <c r="B7" s="7" t="s">
        <v>227</v>
      </c>
      <c r="C7" s="8"/>
      <c r="D7" s="11"/>
      <c r="E7" s="9"/>
      <c r="F7" s="9"/>
      <c r="G7" s="71"/>
      <c r="H7" s="10"/>
    </row>
    <row r="8" spans="1:8" ht="25.15" customHeight="1">
      <c r="A8" s="6"/>
      <c r="B8" s="7" t="s">
        <v>228</v>
      </c>
      <c r="C8" s="8"/>
      <c r="D8" s="11"/>
      <c r="E8" s="9"/>
      <c r="F8" s="9"/>
      <c r="G8" s="71"/>
      <c r="H8" s="10"/>
    </row>
    <row r="9" spans="1:8">
      <c r="A9" s="6"/>
      <c r="B9" s="7" t="s">
        <v>1</v>
      </c>
      <c r="C9" s="8"/>
      <c r="D9" s="12"/>
      <c r="E9" s="12"/>
      <c r="F9" s="12"/>
      <c r="G9" s="72"/>
      <c r="H9" s="13"/>
    </row>
    <row r="10" spans="1:8">
      <c r="A10" s="6"/>
      <c r="B10" s="7" t="s">
        <v>2</v>
      </c>
      <c r="C10" s="8"/>
      <c r="D10" s="12"/>
      <c r="E10" s="8"/>
      <c r="F10" s="8"/>
      <c r="G10" s="73"/>
      <c r="H10" s="14"/>
    </row>
    <row r="11" spans="1:8">
      <c r="A11" s="6"/>
      <c r="B11" s="92" t="s">
        <v>3</v>
      </c>
      <c r="C11" s="92"/>
      <c r="D11" s="92"/>
      <c r="E11" s="92"/>
      <c r="F11" s="92"/>
      <c r="G11" s="92"/>
      <c r="H11" s="93"/>
    </row>
    <row r="12" spans="1:8">
      <c r="A12" s="15"/>
      <c r="B12" s="16"/>
      <c r="C12" s="17"/>
      <c r="D12" s="16"/>
      <c r="E12" s="18"/>
      <c r="F12" s="18"/>
      <c r="G12" s="74"/>
      <c r="H12" s="19"/>
    </row>
    <row r="13" spans="1:8" ht="35">
      <c r="A13" s="20"/>
      <c r="B13" s="94" t="s">
        <v>4</v>
      </c>
      <c r="C13" s="94"/>
      <c r="D13" s="94" t="s">
        <v>5</v>
      </c>
      <c r="E13" s="94"/>
      <c r="F13" s="20" t="s">
        <v>6</v>
      </c>
      <c r="G13" s="75"/>
      <c r="H13" s="20" t="s">
        <v>7</v>
      </c>
    </row>
    <row r="14" spans="1:8" ht="42.75" customHeight="1">
      <c r="A14" s="21" t="s">
        <v>8</v>
      </c>
      <c r="B14" s="95" t="s">
        <v>9</v>
      </c>
      <c r="C14" s="96"/>
      <c r="D14" s="97">
        <v>0</v>
      </c>
      <c r="E14" s="97"/>
      <c r="F14" s="22"/>
      <c r="G14" s="76"/>
      <c r="H14" s="23"/>
    </row>
    <row r="15" spans="1:8" ht="42.75" customHeight="1">
      <c r="A15" s="21" t="s">
        <v>10</v>
      </c>
      <c r="B15" s="95" t="s">
        <v>11</v>
      </c>
      <c r="C15" s="96"/>
      <c r="D15" s="97">
        <v>0</v>
      </c>
      <c r="E15" s="97"/>
      <c r="F15" s="22"/>
      <c r="G15" s="76"/>
      <c r="H15" s="23"/>
    </row>
    <row r="16" spans="1:8" ht="42.75" customHeight="1">
      <c r="A16" s="21" t="s">
        <v>12</v>
      </c>
      <c r="B16" s="95" t="s">
        <v>13</v>
      </c>
      <c r="C16" s="96"/>
      <c r="D16" s="97">
        <f>F32</f>
        <v>4500</v>
      </c>
      <c r="E16" s="97"/>
      <c r="F16" s="22"/>
      <c r="G16" s="76"/>
      <c r="H16" s="23"/>
    </row>
    <row r="17" spans="1:8" ht="42.75" customHeight="1">
      <c r="A17" s="21" t="s">
        <v>14</v>
      </c>
      <c r="B17" s="95" t="s">
        <v>15</v>
      </c>
      <c r="C17" s="96"/>
      <c r="D17" s="97">
        <f>F36</f>
        <v>6000</v>
      </c>
      <c r="E17" s="97"/>
      <c r="F17" s="22"/>
      <c r="G17" s="76"/>
      <c r="H17" s="23"/>
    </row>
    <row r="18" spans="1:8" ht="42.75" customHeight="1">
      <c r="A18" s="21" t="s">
        <v>16</v>
      </c>
      <c r="B18" s="95" t="s">
        <v>17</v>
      </c>
      <c r="C18" s="96"/>
      <c r="D18" s="97">
        <f>F57</f>
        <v>70000</v>
      </c>
      <c r="E18" s="97"/>
      <c r="F18" s="22"/>
      <c r="G18" s="76"/>
      <c r="H18" s="23"/>
    </row>
    <row r="19" spans="1:8" ht="42.75" customHeight="1">
      <c r="A19" s="21" t="s">
        <v>18</v>
      </c>
      <c r="B19" s="95" t="s">
        <v>19</v>
      </c>
      <c r="C19" s="96"/>
      <c r="D19" s="97">
        <f>F61</f>
        <v>1348.829334</v>
      </c>
      <c r="E19" s="97"/>
      <c r="F19" s="22"/>
      <c r="G19" s="76"/>
      <c r="H19" s="23"/>
    </row>
    <row r="20" spans="1:8" ht="42.75" customHeight="1">
      <c r="A20" s="21" t="s">
        <v>20</v>
      </c>
      <c r="B20" s="95" t="s">
        <v>21</v>
      </c>
      <c r="C20" s="96"/>
      <c r="D20" s="97">
        <f>F64</f>
        <v>3000</v>
      </c>
      <c r="E20" s="97"/>
      <c r="F20" s="22"/>
      <c r="G20" s="76"/>
      <c r="H20" s="23"/>
    </row>
    <row r="21" spans="1:8" ht="42.75" customHeight="1">
      <c r="A21" s="21" t="s">
        <v>22</v>
      </c>
      <c r="B21" s="95" t="s">
        <v>23</v>
      </c>
      <c r="C21" s="96"/>
      <c r="D21" s="97">
        <f>F95</f>
        <v>51220</v>
      </c>
      <c r="E21" s="97"/>
      <c r="F21" s="22"/>
      <c r="G21" s="76"/>
      <c r="H21" s="23"/>
    </row>
    <row r="22" spans="1:8" ht="42.75" customHeight="1">
      <c r="A22" s="21" t="s">
        <v>24</v>
      </c>
      <c r="B22" s="95" t="s">
        <v>25</v>
      </c>
      <c r="C22" s="96"/>
      <c r="D22" s="97">
        <f>F102</f>
        <v>11250</v>
      </c>
      <c r="E22" s="97"/>
      <c r="F22" s="22"/>
      <c r="G22" s="76"/>
      <c r="H22" s="23"/>
    </row>
    <row r="23" spans="1:8" ht="42.75" customHeight="1">
      <c r="A23" s="21" t="s">
        <v>26</v>
      </c>
      <c r="B23" s="95" t="s">
        <v>27</v>
      </c>
      <c r="C23" s="96"/>
      <c r="D23" s="97">
        <f>F107</f>
        <v>8436.3590000000004</v>
      </c>
      <c r="E23" s="97"/>
      <c r="F23" s="22"/>
      <c r="G23" s="76"/>
      <c r="H23" s="23"/>
    </row>
    <row r="24" spans="1:8" ht="42.75" customHeight="1">
      <c r="A24" s="21"/>
      <c r="B24" s="98" t="s">
        <v>28</v>
      </c>
      <c r="C24" s="99"/>
      <c r="D24" s="100">
        <f>SUM(D14:D23)</f>
        <v>155755.18833400001</v>
      </c>
      <c r="E24" s="101"/>
      <c r="F24" s="22"/>
      <c r="G24" s="77"/>
    </row>
    <row r="25" spans="1:8" ht="42.75" customHeight="1">
      <c r="A25" s="21"/>
      <c r="B25" s="98" t="s">
        <v>29</v>
      </c>
      <c r="C25" s="99"/>
      <c r="D25" s="102">
        <f>D24*6%</f>
        <v>9345.3113000400008</v>
      </c>
      <c r="E25" s="102"/>
      <c r="F25" s="22"/>
      <c r="G25" s="76"/>
      <c r="H25" s="23"/>
    </row>
    <row r="26" spans="1:8">
      <c r="A26" s="103" t="s">
        <v>30</v>
      </c>
      <c r="B26" s="104"/>
      <c r="C26" s="104"/>
      <c r="D26" s="105">
        <f>D24+D25</f>
        <v>165100.49963404</v>
      </c>
      <c r="E26" s="105"/>
      <c r="F26" s="24"/>
      <c r="G26" s="78"/>
      <c r="H26" s="25"/>
    </row>
    <row r="27" spans="1:8">
      <c r="A27" s="26" t="s">
        <v>31</v>
      </c>
      <c r="B27" s="27"/>
      <c r="C27" s="28"/>
      <c r="D27" s="27"/>
      <c r="E27" s="29"/>
      <c r="F27" s="29"/>
      <c r="G27" s="79"/>
      <c r="H27" s="30"/>
    </row>
    <row r="28" spans="1:8" ht="25.15" customHeight="1">
      <c r="A28" s="108"/>
      <c r="B28" s="109"/>
      <c r="C28" s="109"/>
      <c r="D28" s="109"/>
      <c r="E28" s="109"/>
      <c r="F28" s="109"/>
      <c r="G28" s="109"/>
      <c r="H28" s="110"/>
    </row>
    <row r="29" spans="1:8" ht="25.15" customHeight="1">
      <c r="A29" s="108"/>
      <c r="B29" s="109"/>
      <c r="C29" s="109"/>
      <c r="D29" s="109"/>
      <c r="E29" s="109"/>
      <c r="F29" s="109"/>
      <c r="G29" s="109"/>
      <c r="H29" s="110"/>
    </row>
    <row r="30" spans="1:8" ht="70">
      <c r="A30" s="20" t="s">
        <v>35</v>
      </c>
      <c r="B30" s="20" t="s">
        <v>4</v>
      </c>
      <c r="C30" s="31" t="s">
        <v>32</v>
      </c>
      <c r="D30" s="32" t="s">
        <v>34</v>
      </c>
      <c r="E30" s="32" t="s">
        <v>36</v>
      </c>
      <c r="F30" s="31" t="s">
        <v>33</v>
      </c>
      <c r="G30" s="75"/>
      <c r="H30" s="20" t="s">
        <v>7</v>
      </c>
    </row>
    <row r="31" spans="1:8" ht="83.65" customHeight="1">
      <c r="A31" s="42">
        <v>1</v>
      </c>
      <c r="B31" s="43" t="s">
        <v>230</v>
      </c>
      <c r="C31" s="36">
        <v>500</v>
      </c>
      <c r="D31" s="33">
        <v>9</v>
      </c>
      <c r="E31" s="41">
        <v>1</v>
      </c>
      <c r="F31" s="44">
        <f>C31*D31*E31</f>
        <v>4500</v>
      </c>
      <c r="G31" s="82" t="s">
        <v>169</v>
      </c>
      <c r="H31" s="45" t="s">
        <v>37</v>
      </c>
    </row>
    <row r="32" spans="1:8" ht="30.75" customHeight="1">
      <c r="A32" s="106" t="s">
        <v>38</v>
      </c>
      <c r="B32" s="107"/>
      <c r="C32" s="107"/>
      <c r="D32" s="107"/>
      <c r="E32" s="107"/>
      <c r="F32" s="38">
        <f>SUM(F31:F31)</f>
        <v>4500</v>
      </c>
      <c r="G32" s="80"/>
      <c r="H32" s="38"/>
    </row>
    <row r="33" spans="1:9" ht="25.15" customHeight="1">
      <c r="A33" s="111"/>
      <c r="B33" s="112"/>
      <c r="C33" s="112"/>
      <c r="D33" s="109"/>
      <c r="E33" s="109"/>
      <c r="F33" s="109"/>
      <c r="G33" s="109"/>
      <c r="H33" s="110"/>
    </row>
    <row r="34" spans="1:9" ht="70">
      <c r="A34" s="20" t="s">
        <v>39</v>
      </c>
      <c r="B34" s="20" t="s">
        <v>4</v>
      </c>
      <c r="C34" s="31" t="s">
        <v>32</v>
      </c>
      <c r="D34" s="32" t="s">
        <v>40</v>
      </c>
      <c r="E34" s="32" t="s">
        <v>36</v>
      </c>
      <c r="F34" s="31" t="s">
        <v>33</v>
      </c>
      <c r="G34" s="75"/>
      <c r="H34" s="20" t="s">
        <v>7</v>
      </c>
    </row>
    <row r="35" spans="1:9" ht="40.5" customHeight="1">
      <c r="A35" s="42">
        <v>2</v>
      </c>
      <c r="B35" s="35" t="s">
        <v>41</v>
      </c>
      <c r="C35" s="44">
        <v>1500</v>
      </c>
      <c r="D35" s="41">
        <v>2</v>
      </c>
      <c r="E35" s="41">
        <v>2</v>
      </c>
      <c r="F35" s="44">
        <f>C35*D35*E35</f>
        <v>6000</v>
      </c>
      <c r="G35" s="82" t="s">
        <v>170</v>
      </c>
      <c r="H35" s="47" t="s">
        <v>42</v>
      </c>
      <c r="I35" s="46" t="s">
        <v>43</v>
      </c>
    </row>
    <row r="36" spans="1:9" ht="25.15" customHeight="1">
      <c r="A36" s="113" t="s">
        <v>44</v>
      </c>
      <c r="B36" s="114"/>
      <c r="C36" s="114"/>
      <c r="D36" s="114"/>
      <c r="E36" s="114"/>
      <c r="F36" s="38">
        <f>SUM(F35:F35)</f>
        <v>6000</v>
      </c>
      <c r="G36" s="80"/>
      <c r="H36" s="38"/>
    </row>
    <row r="37" spans="1:9" ht="25.15" customHeight="1">
      <c r="A37" s="108"/>
      <c r="B37" s="109"/>
      <c r="C37" s="109"/>
      <c r="D37" s="109"/>
      <c r="E37" s="109"/>
      <c r="F37" s="109"/>
      <c r="G37" s="109"/>
      <c r="H37" s="110"/>
    </row>
    <row r="38" spans="1:9" ht="70">
      <c r="A38" s="20" t="s">
        <v>45</v>
      </c>
      <c r="B38" s="20" t="s">
        <v>4</v>
      </c>
      <c r="C38" s="31" t="s">
        <v>32</v>
      </c>
      <c r="D38" s="32" t="s">
        <v>34</v>
      </c>
      <c r="E38" s="32" t="s">
        <v>46</v>
      </c>
      <c r="F38" s="31" t="s">
        <v>33</v>
      </c>
      <c r="G38" s="75"/>
      <c r="H38" s="20" t="s">
        <v>7</v>
      </c>
    </row>
    <row r="39" spans="1:9" ht="43.25" customHeight="1">
      <c r="A39" s="41">
        <v>3</v>
      </c>
      <c r="B39" s="87" t="s">
        <v>47</v>
      </c>
      <c r="C39" s="44">
        <v>90</v>
      </c>
      <c r="D39" s="41">
        <v>1</v>
      </c>
      <c r="E39" s="41">
        <v>100</v>
      </c>
      <c r="F39" s="44">
        <f t="shared" ref="F39:F56" si="0">C39*D39*E39</f>
        <v>9000</v>
      </c>
      <c r="G39" s="82" t="s">
        <v>171</v>
      </c>
      <c r="H39" s="49" t="s">
        <v>48</v>
      </c>
    </row>
    <row r="40" spans="1:9" ht="43.25" customHeight="1">
      <c r="A40" s="41">
        <v>6</v>
      </c>
      <c r="B40" s="88" t="s">
        <v>49</v>
      </c>
      <c r="C40" s="52">
        <v>300</v>
      </c>
      <c r="D40" s="41">
        <v>1</v>
      </c>
      <c r="E40" s="41">
        <v>1</v>
      </c>
      <c r="F40" s="44">
        <f t="shared" si="0"/>
        <v>300</v>
      </c>
      <c r="G40" s="82" t="s">
        <v>172</v>
      </c>
      <c r="H40" s="37" t="s">
        <v>50</v>
      </c>
      <c r="I40" s="46"/>
    </row>
    <row r="41" spans="1:9" ht="43.25" customHeight="1">
      <c r="A41" s="41">
        <v>7</v>
      </c>
      <c r="B41" s="88" t="s">
        <v>51</v>
      </c>
      <c r="C41" s="52">
        <v>200</v>
      </c>
      <c r="D41" s="41">
        <v>1</v>
      </c>
      <c r="E41" s="41">
        <v>2</v>
      </c>
      <c r="F41" s="44">
        <f t="shared" si="0"/>
        <v>400</v>
      </c>
      <c r="G41" s="82" t="s">
        <v>173</v>
      </c>
      <c r="H41" s="37" t="s">
        <v>52</v>
      </c>
    </row>
    <row r="42" spans="1:9" ht="43.25" customHeight="1">
      <c r="A42" s="41">
        <v>8</v>
      </c>
      <c r="B42" s="88" t="s">
        <v>53</v>
      </c>
      <c r="C42" s="52">
        <v>200</v>
      </c>
      <c r="D42" s="41">
        <v>1</v>
      </c>
      <c r="E42" s="41">
        <v>1</v>
      </c>
      <c r="F42" s="44">
        <f t="shared" si="0"/>
        <v>200</v>
      </c>
      <c r="G42" s="82" t="s">
        <v>174</v>
      </c>
      <c r="H42" s="37" t="s">
        <v>54</v>
      </c>
    </row>
    <row r="43" spans="1:9" ht="43.25" customHeight="1">
      <c r="A43" s="41">
        <v>9</v>
      </c>
      <c r="B43" s="88" t="s">
        <v>55</v>
      </c>
      <c r="C43" s="52">
        <v>200</v>
      </c>
      <c r="D43" s="41">
        <v>1</v>
      </c>
      <c r="E43" s="41">
        <v>1</v>
      </c>
      <c r="F43" s="44">
        <f t="shared" si="0"/>
        <v>200</v>
      </c>
      <c r="G43" s="82" t="s">
        <v>175</v>
      </c>
      <c r="H43" s="37" t="s">
        <v>56</v>
      </c>
    </row>
    <row r="44" spans="1:9" ht="43.25" customHeight="1">
      <c r="A44" s="41">
        <v>10</v>
      </c>
      <c r="B44" s="88" t="s">
        <v>57</v>
      </c>
      <c r="C44" s="52">
        <v>200</v>
      </c>
      <c r="D44" s="41">
        <v>1</v>
      </c>
      <c r="E44" s="41">
        <v>1</v>
      </c>
      <c r="F44" s="44">
        <f t="shared" si="0"/>
        <v>200</v>
      </c>
      <c r="G44" s="82" t="s">
        <v>176</v>
      </c>
      <c r="H44" s="37" t="s">
        <v>58</v>
      </c>
    </row>
    <row r="45" spans="1:9" ht="43.25" customHeight="1">
      <c r="A45" s="41">
        <v>11</v>
      </c>
      <c r="B45" s="88" t="s">
        <v>59</v>
      </c>
      <c r="C45" s="52">
        <v>200</v>
      </c>
      <c r="D45" s="41">
        <v>1</v>
      </c>
      <c r="E45" s="41">
        <v>2</v>
      </c>
      <c r="F45" s="44">
        <f t="shared" si="0"/>
        <v>400</v>
      </c>
      <c r="G45" s="82" t="s">
        <v>177</v>
      </c>
      <c r="H45" s="37" t="s">
        <v>60</v>
      </c>
    </row>
    <row r="46" spans="1:9" ht="43.25" customHeight="1">
      <c r="A46" s="41">
        <v>12</v>
      </c>
      <c r="B46" s="88" t="s">
        <v>61</v>
      </c>
      <c r="C46" s="52">
        <v>200</v>
      </c>
      <c r="D46" s="41">
        <v>1</v>
      </c>
      <c r="E46" s="41">
        <v>2</v>
      </c>
      <c r="F46" s="44">
        <f t="shared" si="0"/>
        <v>400</v>
      </c>
      <c r="G46" s="82" t="s">
        <v>178</v>
      </c>
      <c r="H46" s="37" t="s">
        <v>62</v>
      </c>
    </row>
    <row r="47" spans="1:9" ht="43.25" customHeight="1">
      <c r="A47" s="41">
        <v>13</v>
      </c>
      <c r="B47" s="88" t="s">
        <v>63</v>
      </c>
      <c r="C47" s="52">
        <v>200</v>
      </c>
      <c r="D47" s="41">
        <v>1</v>
      </c>
      <c r="E47" s="41">
        <v>1</v>
      </c>
      <c r="F47" s="44">
        <f t="shared" si="0"/>
        <v>200</v>
      </c>
      <c r="G47" s="82" t="s">
        <v>179</v>
      </c>
      <c r="H47" s="37" t="s">
        <v>64</v>
      </c>
    </row>
    <row r="48" spans="1:9" ht="43.25" customHeight="1">
      <c r="A48" s="41">
        <v>14</v>
      </c>
      <c r="B48" s="88" t="s">
        <v>65</v>
      </c>
      <c r="C48" s="52">
        <v>200</v>
      </c>
      <c r="D48" s="41">
        <v>1</v>
      </c>
      <c r="E48" s="41">
        <v>1</v>
      </c>
      <c r="F48" s="44">
        <f t="shared" si="0"/>
        <v>200</v>
      </c>
      <c r="G48" s="82" t="s">
        <v>180</v>
      </c>
      <c r="H48" s="37" t="s">
        <v>66</v>
      </c>
    </row>
    <row r="49" spans="1:9" ht="43.25" customHeight="1">
      <c r="A49" s="41">
        <v>15</v>
      </c>
      <c r="B49" s="88" t="s">
        <v>67</v>
      </c>
      <c r="C49" s="52">
        <v>100</v>
      </c>
      <c r="D49" s="41">
        <v>1</v>
      </c>
      <c r="E49" s="41">
        <v>1</v>
      </c>
      <c r="F49" s="44">
        <f t="shared" si="0"/>
        <v>100</v>
      </c>
      <c r="G49" s="82" t="s">
        <v>181</v>
      </c>
      <c r="H49" s="37" t="s">
        <v>68</v>
      </c>
    </row>
    <row r="50" spans="1:9" ht="43.25" customHeight="1">
      <c r="A50" s="41">
        <v>16</v>
      </c>
      <c r="B50" s="43" t="s">
        <v>69</v>
      </c>
      <c r="C50" s="52">
        <v>300</v>
      </c>
      <c r="D50" s="41">
        <v>8</v>
      </c>
      <c r="E50" s="41">
        <v>1</v>
      </c>
      <c r="F50" s="44">
        <f t="shared" si="0"/>
        <v>2400</v>
      </c>
      <c r="G50" s="82" t="s">
        <v>182</v>
      </c>
      <c r="H50" s="37" t="s">
        <v>70</v>
      </c>
    </row>
    <row r="51" spans="1:9" ht="43.25" customHeight="1">
      <c r="A51" s="41">
        <v>17</v>
      </c>
      <c r="B51" s="43" t="s">
        <v>71</v>
      </c>
      <c r="C51" s="52">
        <v>500</v>
      </c>
      <c r="D51" s="41">
        <v>1</v>
      </c>
      <c r="E51" s="41">
        <v>1</v>
      </c>
      <c r="F51" s="44">
        <f t="shared" si="0"/>
        <v>500</v>
      </c>
      <c r="G51" s="82" t="s">
        <v>183</v>
      </c>
      <c r="H51" s="37" t="s">
        <v>72</v>
      </c>
    </row>
    <row r="52" spans="1:9" ht="43.25" customHeight="1">
      <c r="A52" s="41">
        <v>18</v>
      </c>
      <c r="B52" s="43" t="s">
        <v>73</v>
      </c>
      <c r="C52" s="52">
        <v>500</v>
      </c>
      <c r="D52" s="41">
        <v>1</v>
      </c>
      <c r="E52" s="41">
        <v>2</v>
      </c>
      <c r="F52" s="44">
        <f t="shared" si="0"/>
        <v>1000</v>
      </c>
      <c r="G52" s="82" t="s">
        <v>184</v>
      </c>
      <c r="H52" s="37" t="s">
        <v>74</v>
      </c>
    </row>
    <row r="53" spans="1:9" ht="43.25" customHeight="1">
      <c r="A53" s="41">
        <v>19</v>
      </c>
      <c r="B53" s="88" t="s">
        <v>75</v>
      </c>
      <c r="C53" s="52">
        <v>50</v>
      </c>
      <c r="D53" s="41">
        <v>70</v>
      </c>
      <c r="E53" s="41">
        <v>8</v>
      </c>
      <c r="F53" s="44">
        <f t="shared" si="0"/>
        <v>28000</v>
      </c>
      <c r="G53" s="82" t="s">
        <v>185</v>
      </c>
      <c r="H53" s="37" t="s">
        <v>76</v>
      </c>
    </row>
    <row r="54" spans="1:9" ht="43.25" customHeight="1">
      <c r="A54" s="41">
        <v>20</v>
      </c>
      <c r="B54" s="88" t="s">
        <v>77</v>
      </c>
      <c r="C54" s="52">
        <v>10</v>
      </c>
      <c r="D54" s="41">
        <v>70</v>
      </c>
      <c r="E54" s="41">
        <v>30</v>
      </c>
      <c r="F54" s="44">
        <f t="shared" si="0"/>
        <v>21000</v>
      </c>
      <c r="G54" s="82" t="s">
        <v>186</v>
      </c>
      <c r="H54" s="37" t="s">
        <v>78</v>
      </c>
    </row>
    <row r="55" spans="1:9" ht="43.25" customHeight="1">
      <c r="A55" s="41">
        <v>21</v>
      </c>
      <c r="B55" s="43" t="s">
        <v>79</v>
      </c>
      <c r="C55" s="52">
        <v>100</v>
      </c>
      <c r="D55" s="41">
        <v>15</v>
      </c>
      <c r="E55" s="41">
        <v>1</v>
      </c>
      <c r="F55" s="44">
        <f t="shared" si="0"/>
        <v>1500</v>
      </c>
      <c r="G55" s="82" t="s">
        <v>187</v>
      </c>
      <c r="H55" s="50" t="s">
        <v>80</v>
      </c>
    </row>
    <row r="56" spans="1:9" ht="43.25" customHeight="1">
      <c r="A56" s="41">
        <v>22</v>
      </c>
      <c r="B56" s="48" t="s">
        <v>81</v>
      </c>
      <c r="C56" s="44">
        <v>100</v>
      </c>
      <c r="D56" s="41">
        <v>20</v>
      </c>
      <c r="E56" s="41">
        <v>2</v>
      </c>
      <c r="F56" s="44">
        <f t="shared" si="0"/>
        <v>4000</v>
      </c>
      <c r="G56" s="82" t="s">
        <v>188</v>
      </c>
      <c r="H56" s="48"/>
    </row>
    <row r="57" spans="1:9" ht="25.15" customHeight="1">
      <c r="A57" s="115" t="s">
        <v>82</v>
      </c>
      <c r="B57" s="116"/>
      <c r="C57" s="116"/>
      <c r="D57" s="116"/>
      <c r="E57" s="116"/>
      <c r="F57" s="38">
        <f>SUM(F39:F56)</f>
        <v>70000</v>
      </c>
      <c r="G57" s="80"/>
      <c r="H57" s="38"/>
    </row>
    <row r="58" spans="1:9" ht="25.15" customHeight="1">
      <c r="A58" s="117"/>
      <c r="B58" s="118"/>
      <c r="C58" s="118"/>
      <c r="D58" s="118"/>
      <c r="E58" s="118"/>
      <c r="F58" s="118"/>
      <c r="G58" s="118"/>
      <c r="H58" s="119"/>
    </row>
    <row r="59" spans="1:9" ht="70">
      <c r="A59" s="20" t="s">
        <v>83</v>
      </c>
      <c r="B59" s="20" t="s">
        <v>4</v>
      </c>
      <c r="C59" s="31" t="s">
        <v>32</v>
      </c>
      <c r="D59" s="32" t="s">
        <v>34</v>
      </c>
      <c r="E59" s="32" t="s">
        <v>84</v>
      </c>
      <c r="F59" s="31" t="s">
        <v>33</v>
      </c>
      <c r="G59" s="75"/>
      <c r="H59" s="20" t="s">
        <v>7</v>
      </c>
    </row>
    <row r="60" spans="1:9" ht="46.15" customHeight="1">
      <c r="A60" s="41">
        <v>3</v>
      </c>
      <c r="B60" s="49" t="s">
        <v>85</v>
      </c>
      <c r="C60" s="52">
        <v>1348.829334</v>
      </c>
      <c r="D60" s="51">
        <v>1</v>
      </c>
      <c r="E60" s="51">
        <v>1</v>
      </c>
      <c r="F60" s="40">
        <f>C60*D60*E60</f>
        <v>1348.829334</v>
      </c>
      <c r="G60" s="81" t="s">
        <v>189</v>
      </c>
      <c r="H60" s="53" t="s">
        <v>86</v>
      </c>
      <c r="I60" s="54"/>
    </row>
    <row r="61" spans="1:9" ht="25.15" customHeight="1">
      <c r="A61" s="106" t="s">
        <v>87</v>
      </c>
      <c r="B61" s="107"/>
      <c r="C61" s="107"/>
      <c r="D61" s="107"/>
      <c r="E61" s="107"/>
      <c r="F61" s="38">
        <f>SUM(F60:F60)</f>
        <v>1348.829334</v>
      </c>
      <c r="G61" s="80"/>
      <c r="H61" s="38"/>
    </row>
    <row r="62" spans="1:9" ht="52.5" customHeight="1">
      <c r="A62" s="39">
        <v>7</v>
      </c>
      <c r="B62" s="55" t="s">
        <v>90</v>
      </c>
      <c r="C62" s="52">
        <v>100</v>
      </c>
      <c r="D62" s="41">
        <v>3</v>
      </c>
      <c r="E62" s="41">
        <v>5</v>
      </c>
      <c r="F62" s="44">
        <f t="shared" ref="F62:F63" si="1">C62*D62*E62</f>
        <v>1500</v>
      </c>
      <c r="G62" s="82" t="s">
        <v>190</v>
      </c>
      <c r="H62" s="56" t="s">
        <v>91</v>
      </c>
    </row>
    <row r="63" spans="1:9" ht="52.5" customHeight="1">
      <c r="A63" s="39">
        <v>8</v>
      </c>
      <c r="B63" s="23" t="s">
        <v>92</v>
      </c>
      <c r="C63" s="52">
        <v>100</v>
      </c>
      <c r="D63" s="41">
        <v>3</v>
      </c>
      <c r="E63" s="41">
        <v>5</v>
      </c>
      <c r="F63" s="44">
        <f t="shared" si="1"/>
        <v>1500</v>
      </c>
      <c r="G63" s="82" t="s">
        <v>191</v>
      </c>
      <c r="H63" s="56" t="s">
        <v>93</v>
      </c>
    </row>
    <row r="64" spans="1:9" ht="56" customHeight="1">
      <c r="A64" s="106" t="s">
        <v>94</v>
      </c>
      <c r="B64" s="107"/>
      <c r="C64" s="107"/>
      <c r="D64" s="107"/>
      <c r="E64" s="107"/>
      <c r="F64" s="38">
        <f>SUM(F62:F63)</f>
        <v>3000</v>
      </c>
      <c r="G64" s="80"/>
      <c r="H64" s="38"/>
    </row>
    <row r="65" spans="1:8" ht="25.15" customHeight="1">
      <c r="A65" s="108"/>
      <c r="B65" s="109"/>
      <c r="C65" s="109"/>
      <c r="D65" s="109"/>
      <c r="E65" s="109"/>
      <c r="F65" s="109"/>
      <c r="G65" s="109"/>
      <c r="H65" s="110"/>
    </row>
    <row r="66" spans="1:8" s="57" customFormat="1" ht="70">
      <c r="A66" s="20" t="s">
        <v>95</v>
      </c>
      <c r="B66" s="20" t="s">
        <v>4</v>
      </c>
      <c r="C66" s="31" t="s">
        <v>32</v>
      </c>
      <c r="D66" s="32" t="s">
        <v>34</v>
      </c>
      <c r="E66" s="32" t="s">
        <v>36</v>
      </c>
      <c r="F66" s="31" t="s">
        <v>33</v>
      </c>
      <c r="G66" s="75"/>
      <c r="H66" s="20" t="s">
        <v>7</v>
      </c>
    </row>
    <row r="67" spans="1:8" s="57" customFormat="1" ht="52.5" customHeight="1">
      <c r="A67" s="58">
        <v>1</v>
      </c>
      <c r="B67" s="49" t="s">
        <v>96</v>
      </c>
      <c r="C67" s="59">
        <v>20</v>
      </c>
      <c r="D67" s="58">
        <v>100</v>
      </c>
      <c r="E67" s="41">
        <v>1</v>
      </c>
      <c r="F67" s="59">
        <f>C67*D67*E67</f>
        <v>2000</v>
      </c>
      <c r="G67" s="83" t="s">
        <v>192</v>
      </c>
      <c r="H67" s="49" t="s">
        <v>97</v>
      </c>
    </row>
    <row r="68" spans="1:8" s="57" customFormat="1" ht="52.5" customHeight="1">
      <c r="A68" s="58">
        <v>2</v>
      </c>
      <c r="B68" s="49" t="s">
        <v>98</v>
      </c>
      <c r="C68" s="60">
        <v>100</v>
      </c>
      <c r="D68" s="58">
        <v>12</v>
      </c>
      <c r="E68" s="41">
        <v>1</v>
      </c>
      <c r="F68" s="59">
        <f t="shared" ref="F68:F94" si="2">C68*D68*E68</f>
        <v>1200</v>
      </c>
      <c r="G68" s="83" t="s">
        <v>193</v>
      </c>
      <c r="H68" s="49"/>
    </row>
    <row r="69" spans="1:8" s="57" customFormat="1" ht="52.5" customHeight="1">
      <c r="A69" s="58">
        <v>3</v>
      </c>
      <c r="B69" s="49" t="s">
        <v>99</v>
      </c>
      <c r="C69" s="60">
        <v>5</v>
      </c>
      <c r="D69" s="58">
        <v>100</v>
      </c>
      <c r="E69" s="41">
        <v>1</v>
      </c>
      <c r="F69" s="59">
        <f t="shared" si="2"/>
        <v>500</v>
      </c>
      <c r="G69" s="83" t="s">
        <v>194</v>
      </c>
      <c r="H69" s="49" t="s">
        <v>100</v>
      </c>
    </row>
    <row r="70" spans="1:8" s="57" customFormat="1" ht="52.5" customHeight="1">
      <c r="A70" s="58">
        <v>4</v>
      </c>
      <c r="B70" s="49" t="s">
        <v>101</v>
      </c>
      <c r="C70" s="60">
        <v>5</v>
      </c>
      <c r="D70" s="58">
        <v>2</v>
      </c>
      <c r="E70" s="41">
        <v>2</v>
      </c>
      <c r="F70" s="59">
        <f t="shared" si="2"/>
        <v>20</v>
      </c>
      <c r="G70" s="83" t="s">
        <v>195</v>
      </c>
      <c r="H70" s="49" t="s">
        <v>102</v>
      </c>
    </row>
    <row r="71" spans="1:8" s="57" customFormat="1" ht="52.5" customHeight="1">
      <c r="A71" s="58">
        <v>5</v>
      </c>
      <c r="B71" s="49" t="s">
        <v>103</v>
      </c>
      <c r="C71" s="60">
        <v>30</v>
      </c>
      <c r="D71" s="58">
        <v>2</v>
      </c>
      <c r="E71" s="41">
        <v>2</v>
      </c>
      <c r="F71" s="59">
        <f t="shared" si="2"/>
        <v>120</v>
      </c>
      <c r="G71" s="83" t="s">
        <v>196</v>
      </c>
      <c r="H71" s="49" t="s">
        <v>104</v>
      </c>
    </row>
    <row r="72" spans="1:8" s="57" customFormat="1" ht="52.5" customHeight="1">
      <c r="A72" s="58">
        <v>6</v>
      </c>
      <c r="B72" s="49" t="s">
        <v>105</v>
      </c>
      <c r="C72" s="60">
        <v>25</v>
      </c>
      <c r="D72" s="58">
        <v>2</v>
      </c>
      <c r="E72" s="41">
        <v>1</v>
      </c>
      <c r="F72" s="59">
        <f t="shared" si="2"/>
        <v>50</v>
      </c>
      <c r="G72" s="83" t="s">
        <v>197</v>
      </c>
      <c r="H72" s="49" t="s">
        <v>106</v>
      </c>
    </row>
    <row r="73" spans="1:8" s="57" customFormat="1" ht="52.5" customHeight="1">
      <c r="A73" s="58">
        <v>7</v>
      </c>
      <c r="B73" s="49" t="s">
        <v>107</v>
      </c>
      <c r="C73" s="60">
        <v>10</v>
      </c>
      <c r="D73" s="58">
        <v>3</v>
      </c>
      <c r="E73" s="41">
        <v>3</v>
      </c>
      <c r="F73" s="59">
        <f t="shared" si="2"/>
        <v>90</v>
      </c>
      <c r="G73" s="83" t="s">
        <v>198</v>
      </c>
      <c r="H73" s="49" t="s">
        <v>108</v>
      </c>
    </row>
    <row r="74" spans="1:8" s="57" customFormat="1" ht="52.5" customHeight="1">
      <c r="A74" s="58">
        <v>8</v>
      </c>
      <c r="B74" s="49" t="s">
        <v>109</v>
      </c>
      <c r="C74" s="60">
        <v>5</v>
      </c>
      <c r="D74" s="58">
        <v>3</v>
      </c>
      <c r="E74" s="41">
        <v>3</v>
      </c>
      <c r="F74" s="59">
        <f t="shared" si="2"/>
        <v>45</v>
      </c>
      <c r="G74" s="83" t="s">
        <v>199</v>
      </c>
      <c r="H74" s="49" t="s">
        <v>110</v>
      </c>
    </row>
    <row r="75" spans="1:8" s="57" customFormat="1" ht="52.5" customHeight="1">
      <c r="A75" s="58">
        <v>9</v>
      </c>
      <c r="B75" s="49" t="s">
        <v>111</v>
      </c>
      <c r="C75" s="60">
        <v>10</v>
      </c>
      <c r="D75" s="58">
        <v>3</v>
      </c>
      <c r="E75" s="41">
        <v>5</v>
      </c>
      <c r="F75" s="59">
        <f t="shared" si="2"/>
        <v>150</v>
      </c>
      <c r="G75" s="83" t="s">
        <v>200</v>
      </c>
      <c r="H75" s="49" t="s">
        <v>112</v>
      </c>
    </row>
    <row r="76" spans="1:8" s="57" customFormat="1" ht="52.5" customHeight="1">
      <c r="A76" s="58">
        <v>10</v>
      </c>
      <c r="B76" s="49" t="s">
        <v>113</v>
      </c>
      <c r="C76" s="60">
        <v>2</v>
      </c>
      <c r="D76" s="58">
        <v>3</v>
      </c>
      <c r="E76" s="41">
        <v>30</v>
      </c>
      <c r="F76" s="59">
        <f t="shared" si="2"/>
        <v>180</v>
      </c>
      <c r="G76" s="83" t="s">
        <v>201</v>
      </c>
      <c r="H76" s="49"/>
    </row>
    <row r="77" spans="1:8" s="57" customFormat="1" ht="52.5" customHeight="1">
      <c r="A77" s="58">
        <v>11</v>
      </c>
      <c r="B77" s="49" t="s">
        <v>114</v>
      </c>
      <c r="C77" s="60">
        <v>2</v>
      </c>
      <c r="D77" s="58">
        <v>3</v>
      </c>
      <c r="E77" s="41">
        <v>30</v>
      </c>
      <c r="F77" s="59">
        <f t="shared" si="2"/>
        <v>180</v>
      </c>
      <c r="G77" s="83" t="s">
        <v>202</v>
      </c>
      <c r="H77" s="49" t="s">
        <v>115</v>
      </c>
    </row>
    <row r="78" spans="1:8" s="57" customFormat="1" ht="52.5" customHeight="1">
      <c r="A78" s="58">
        <v>12</v>
      </c>
      <c r="B78" s="49" t="s">
        <v>116</v>
      </c>
      <c r="C78" s="60">
        <v>5</v>
      </c>
      <c r="D78" s="58">
        <v>3</v>
      </c>
      <c r="E78" s="41">
        <v>5</v>
      </c>
      <c r="F78" s="59">
        <f t="shared" si="2"/>
        <v>75</v>
      </c>
      <c r="G78" s="83" t="s">
        <v>203</v>
      </c>
      <c r="H78" s="49" t="s">
        <v>117</v>
      </c>
    </row>
    <row r="79" spans="1:8" s="57" customFormat="1" ht="52.5" customHeight="1">
      <c r="A79" s="58">
        <v>13</v>
      </c>
      <c r="B79" s="49" t="s">
        <v>118</v>
      </c>
      <c r="C79" s="60">
        <v>10</v>
      </c>
      <c r="D79" s="58">
        <v>3</v>
      </c>
      <c r="E79" s="41">
        <v>6</v>
      </c>
      <c r="F79" s="59">
        <f t="shared" si="2"/>
        <v>180</v>
      </c>
      <c r="G79" s="83" t="s">
        <v>204</v>
      </c>
      <c r="H79" s="49" t="s">
        <v>119</v>
      </c>
    </row>
    <row r="80" spans="1:8" s="57" customFormat="1" ht="52.5" customHeight="1">
      <c r="A80" s="58">
        <v>14</v>
      </c>
      <c r="B80" s="49" t="s">
        <v>120</v>
      </c>
      <c r="C80" s="60">
        <v>40</v>
      </c>
      <c r="D80" s="58">
        <v>3</v>
      </c>
      <c r="E80" s="41">
        <v>6</v>
      </c>
      <c r="F80" s="59">
        <f t="shared" si="2"/>
        <v>720</v>
      </c>
      <c r="G80" s="83" t="s">
        <v>205</v>
      </c>
      <c r="H80" s="49" t="s">
        <v>121</v>
      </c>
    </row>
    <row r="81" spans="1:8" s="57" customFormat="1" ht="52.5" customHeight="1">
      <c r="A81" s="58">
        <v>15</v>
      </c>
      <c r="B81" s="49" t="s">
        <v>122</v>
      </c>
      <c r="C81" s="60">
        <v>10</v>
      </c>
      <c r="D81" s="58">
        <v>3</v>
      </c>
      <c r="E81" s="41">
        <v>2</v>
      </c>
      <c r="F81" s="59">
        <f t="shared" si="2"/>
        <v>60</v>
      </c>
      <c r="G81" s="83" t="s">
        <v>206</v>
      </c>
      <c r="H81" s="49" t="s">
        <v>123</v>
      </c>
    </row>
    <row r="82" spans="1:8" s="57" customFormat="1" ht="52.5" customHeight="1">
      <c r="A82" s="58">
        <v>16</v>
      </c>
      <c r="B82" s="49" t="s">
        <v>124</v>
      </c>
      <c r="C82" s="60">
        <v>300</v>
      </c>
      <c r="D82" s="58">
        <v>1</v>
      </c>
      <c r="E82" s="41">
        <v>2</v>
      </c>
      <c r="F82" s="59">
        <f t="shared" si="2"/>
        <v>600</v>
      </c>
      <c r="G82" s="83" t="s">
        <v>207</v>
      </c>
      <c r="H82" s="49" t="s">
        <v>125</v>
      </c>
    </row>
    <row r="83" spans="1:8" s="57" customFormat="1" ht="52.5" customHeight="1">
      <c r="A83" s="58">
        <v>17</v>
      </c>
      <c r="B83" s="49" t="s">
        <v>126</v>
      </c>
      <c r="C83" s="60">
        <v>300</v>
      </c>
      <c r="D83" s="58">
        <v>1</v>
      </c>
      <c r="E83" s="41">
        <v>5</v>
      </c>
      <c r="F83" s="59">
        <f t="shared" si="2"/>
        <v>1500</v>
      </c>
      <c r="G83" s="83" t="s">
        <v>208</v>
      </c>
      <c r="H83" s="49" t="s">
        <v>127</v>
      </c>
    </row>
    <row r="84" spans="1:8" s="57" customFormat="1" ht="52.5" customHeight="1">
      <c r="A84" s="58">
        <v>18</v>
      </c>
      <c r="B84" s="49" t="s">
        <v>128</v>
      </c>
      <c r="C84" s="60">
        <v>30</v>
      </c>
      <c r="D84" s="58">
        <v>1</v>
      </c>
      <c r="E84" s="41">
        <v>20</v>
      </c>
      <c r="F84" s="59">
        <f t="shared" si="2"/>
        <v>600</v>
      </c>
      <c r="G84" s="83" t="s">
        <v>209</v>
      </c>
      <c r="H84" s="49" t="s">
        <v>129</v>
      </c>
    </row>
    <row r="85" spans="1:8" s="57" customFormat="1" ht="52.5" customHeight="1">
      <c r="A85" s="58">
        <v>19</v>
      </c>
      <c r="B85" s="49" t="s">
        <v>130</v>
      </c>
      <c r="C85" s="60">
        <v>5</v>
      </c>
      <c r="D85" s="58">
        <v>1</v>
      </c>
      <c r="E85" s="41">
        <v>20</v>
      </c>
      <c r="F85" s="59">
        <f t="shared" si="2"/>
        <v>100</v>
      </c>
      <c r="G85" s="83" t="s">
        <v>210</v>
      </c>
      <c r="H85" s="49" t="s">
        <v>131</v>
      </c>
    </row>
    <row r="86" spans="1:8" s="57" customFormat="1" ht="52.5" customHeight="1">
      <c r="A86" s="58">
        <v>20</v>
      </c>
      <c r="B86" s="49" t="s">
        <v>132</v>
      </c>
      <c r="C86" s="60">
        <v>10</v>
      </c>
      <c r="D86" s="58">
        <v>3</v>
      </c>
      <c r="E86" s="41">
        <v>15</v>
      </c>
      <c r="F86" s="59">
        <f t="shared" si="2"/>
        <v>450</v>
      </c>
      <c r="G86" s="83" t="s">
        <v>211</v>
      </c>
      <c r="H86" s="49" t="s">
        <v>133</v>
      </c>
    </row>
    <row r="87" spans="1:8" s="57" customFormat="1" ht="52.5" customHeight="1">
      <c r="A87" s="58">
        <v>21</v>
      </c>
      <c r="B87" s="49" t="s">
        <v>134</v>
      </c>
      <c r="C87" s="60">
        <v>10</v>
      </c>
      <c r="D87" s="58">
        <v>3</v>
      </c>
      <c r="E87" s="41">
        <v>25</v>
      </c>
      <c r="F87" s="59">
        <f t="shared" si="2"/>
        <v>750</v>
      </c>
      <c r="G87" s="83" t="s">
        <v>212</v>
      </c>
      <c r="H87" s="49" t="s">
        <v>135</v>
      </c>
    </row>
    <row r="88" spans="1:8" s="57" customFormat="1" ht="52.5" customHeight="1">
      <c r="A88" s="58">
        <v>22</v>
      </c>
      <c r="B88" s="49" t="s">
        <v>136</v>
      </c>
      <c r="C88" s="60">
        <v>30</v>
      </c>
      <c r="D88" s="58">
        <v>1</v>
      </c>
      <c r="E88" s="41">
        <v>30</v>
      </c>
      <c r="F88" s="59">
        <f t="shared" si="2"/>
        <v>900</v>
      </c>
      <c r="G88" s="83" t="s">
        <v>213</v>
      </c>
      <c r="H88" s="49" t="s">
        <v>137</v>
      </c>
    </row>
    <row r="89" spans="1:8" s="57" customFormat="1" ht="52.5" customHeight="1">
      <c r="A89" s="58">
        <v>23</v>
      </c>
      <c r="B89" s="49" t="s">
        <v>138</v>
      </c>
      <c r="C89" s="60">
        <v>20</v>
      </c>
      <c r="D89" s="58">
        <v>1</v>
      </c>
      <c r="E89" s="41">
        <v>5</v>
      </c>
      <c r="F89" s="59">
        <f t="shared" si="2"/>
        <v>100</v>
      </c>
      <c r="G89" s="83" t="s">
        <v>214</v>
      </c>
      <c r="H89" s="49" t="s">
        <v>139</v>
      </c>
    </row>
    <row r="90" spans="1:8" s="57" customFormat="1" ht="52.5" customHeight="1">
      <c r="A90" s="58">
        <v>24</v>
      </c>
      <c r="B90" s="49" t="s">
        <v>140</v>
      </c>
      <c r="C90" s="60">
        <v>20</v>
      </c>
      <c r="D90" s="58">
        <v>1</v>
      </c>
      <c r="E90" s="41">
        <v>5</v>
      </c>
      <c r="F90" s="59">
        <f t="shared" si="2"/>
        <v>100</v>
      </c>
      <c r="G90" s="83" t="s">
        <v>215</v>
      </c>
      <c r="H90" s="49" t="s">
        <v>141</v>
      </c>
    </row>
    <row r="91" spans="1:8" s="57" customFormat="1" ht="52.5" customHeight="1">
      <c r="A91" s="58">
        <v>25</v>
      </c>
      <c r="B91" s="49" t="s">
        <v>142</v>
      </c>
      <c r="C91" s="60">
        <v>150</v>
      </c>
      <c r="D91" s="58">
        <v>1</v>
      </c>
      <c r="E91" s="41">
        <v>3</v>
      </c>
      <c r="F91" s="59">
        <f t="shared" si="2"/>
        <v>450</v>
      </c>
      <c r="G91" s="83" t="s">
        <v>216</v>
      </c>
      <c r="H91" s="49" t="s">
        <v>143</v>
      </c>
    </row>
    <row r="92" spans="1:8" s="57" customFormat="1" ht="52.5" customHeight="1">
      <c r="A92" s="58">
        <v>26</v>
      </c>
      <c r="B92" s="49" t="s">
        <v>144</v>
      </c>
      <c r="C92" s="60">
        <v>5</v>
      </c>
      <c r="D92" s="58">
        <v>1</v>
      </c>
      <c r="E92" s="41">
        <v>100</v>
      </c>
      <c r="F92" s="59">
        <f t="shared" si="2"/>
        <v>500</v>
      </c>
      <c r="G92" s="83" t="s">
        <v>217</v>
      </c>
      <c r="H92" s="49" t="s">
        <v>145</v>
      </c>
    </row>
    <row r="93" spans="1:8" s="57" customFormat="1" ht="52.5" customHeight="1">
      <c r="A93" s="58">
        <v>27</v>
      </c>
      <c r="B93" s="49" t="s">
        <v>146</v>
      </c>
      <c r="C93" s="60">
        <v>700</v>
      </c>
      <c r="D93" s="58">
        <v>9</v>
      </c>
      <c r="E93" s="41">
        <v>2</v>
      </c>
      <c r="F93" s="59">
        <f t="shared" si="2"/>
        <v>12600</v>
      </c>
      <c r="G93" s="83" t="s">
        <v>218</v>
      </c>
      <c r="H93" s="49" t="s">
        <v>147</v>
      </c>
    </row>
    <row r="94" spans="1:8" s="57" customFormat="1" ht="52.5" customHeight="1">
      <c r="A94" s="58">
        <v>28</v>
      </c>
      <c r="B94" s="49" t="s">
        <v>148</v>
      </c>
      <c r="C94" s="60">
        <v>600</v>
      </c>
      <c r="D94" s="58">
        <v>9</v>
      </c>
      <c r="E94" s="41">
        <v>5</v>
      </c>
      <c r="F94" s="59">
        <f t="shared" si="2"/>
        <v>27000</v>
      </c>
      <c r="G94" s="83" t="s">
        <v>219</v>
      </c>
      <c r="H94" s="49" t="s">
        <v>149</v>
      </c>
    </row>
    <row r="95" spans="1:8" s="57" customFormat="1" ht="25.15" customHeight="1">
      <c r="A95" s="120" t="s">
        <v>150</v>
      </c>
      <c r="B95" s="121"/>
      <c r="C95" s="121"/>
      <c r="D95" s="121"/>
      <c r="E95" s="121"/>
      <c r="F95" s="61">
        <f>SUM(F67:F94)</f>
        <v>51220</v>
      </c>
      <c r="G95" s="84"/>
      <c r="H95" s="61"/>
    </row>
    <row r="96" spans="1:8" s="57" customFormat="1" ht="25.15" customHeight="1">
      <c r="A96" s="62"/>
      <c r="B96" s="63"/>
      <c r="C96" s="63"/>
      <c r="D96" s="63"/>
      <c r="E96" s="63"/>
      <c r="F96" s="64"/>
      <c r="G96" s="85"/>
      <c r="H96" s="64"/>
    </row>
    <row r="97" spans="1:10" ht="70">
      <c r="A97" s="20" t="s">
        <v>151</v>
      </c>
      <c r="B97" s="20" t="s">
        <v>4</v>
      </c>
      <c r="C97" s="31" t="s">
        <v>32</v>
      </c>
      <c r="D97" s="32" t="s">
        <v>34</v>
      </c>
      <c r="E97" s="32" t="s">
        <v>36</v>
      </c>
      <c r="F97" s="31" t="s">
        <v>33</v>
      </c>
      <c r="G97" s="75"/>
      <c r="H97" s="20" t="s">
        <v>7</v>
      </c>
    </row>
    <row r="98" spans="1:10" ht="29.65" customHeight="1">
      <c r="A98" s="65"/>
      <c r="B98" s="122" t="s">
        <v>152</v>
      </c>
      <c r="C98" s="123"/>
      <c r="D98" s="123"/>
      <c r="E98" s="123"/>
      <c r="F98" s="123"/>
      <c r="G98" s="123"/>
      <c r="H98" s="124"/>
    </row>
    <row r="99" spans="1:10" ht="52.5" customHeight="1">
      <c r="A99" s="41">
        <v>1</v>
      </c>
      <c r="B99" s="49" t="s">
        <v>229</v>
      </c>
      <c r="C99" s="34">
        <v>350</v>
      </c>
      <c r="D99" s="41">
        <v>5</v>
      </c>
      <c r="E99" s="41">
        <v>3</v>
      </c>
      <c r="F99" s="44">
        <f>C99*D99*E99</f>
        <v>5250</v>
      </c>
      <c r="G99" s="82" t="s">
        <v>220</v>
      </c>
      <c r="H99" s="48" t="s">
        <v>153</v>
      </c>
      <c r="I99" s="46"/>
    </row>
    <row r="100" spans="1:10" ht="29.65" customHeight="1">
      <c r="A100" s="65"/>
      <c r="B100" s="125" t="s">
        <v>154</v>
      </c>
      <c r="C100" s="123"/>
      <c r="D100" s="123"/>
      <c r="E100" s="123"/>
      <c r="F100" s="123"/>
      <c r="G100" s="123"/>
      <c r="H100" s="124"/>
    </row>
    <row r="101" spans="1:10" ht="46.5" customHeight="1">
      <c r="A101" s="41">
        <v>6</v>
      </c>
      <c r="B101" s="49" t="s">
        <v>156</v>
      </c>
      <c r="C101" s="44">
        <v>300</v>
      </c>
      <c r="D101" s="41">
        <v>5</v>
      </c>
      <c r="E101" s="41">
        <v>4</v>
      </c>
      <c r="F101" s="44">
        <f t="shared" ref="F101" si="3">C101*D101*E101</f>
        <v>6000</v>
      </c>
      <c r="G101" s="82" t="s">
        <v>221</v>
      </c>
      <c r="H101" s="66" t="s">
        <v>157</v>
      </c>
      <c r="I101" s="46" t="s">
        <v>155</v>
      </c>
    </row>
    <row r="102" spans="1:10" ht="25.15" customHeight="1">
      <c r="A102" s="106" t="s">
        <v>158</v>
      </c>
      <c r="B102" s="107"/>
      <c r="C102" s="107"/>
      <c r="D102" s="107"/>
      <c r="E102" s="107"/>
      <c r="F102" s="38">
        <f>SUM(F99:F101)</f>
        <v>11250</v>
      </c>
      <c r="G102" s="80"/>
      <c r="H102" s="38"/>
    </row>
    <row r="103" spans="1:10" ht="25.15" customHeight="1">
      <c r="A103" s="108"/>
      <c r="B103" s="109"/>
      <c r="C103" s="109"/>
      <c r="D103" s="109"/>
      <c r="E103" s="109"/>
      <c r="F103" s="109"/>
      <c r="G103" s="109"/>
      <c r="H103" s="110"/>
    </row>
    <row r="104" spans="1:10" ht="70">
      <c r="A104" s="20" t="s">
        <v>159</v>
      </c>
      <c r="B104" s="20" t="s">
        <v>4</v>
      </c>
      <c r="C104" s="31" t="s">
        <v>32</v>
      </c>
      <c r="D104" s="32" t="s">
        <v>88</v>
      </c>
      <c r="E104" s="32" t="s">
        <v>89</v>
      </c>
      <c r="F104" s="31" t="s">
        <v>33</v>
      </c>
      <c r="G104" s="75"/>
      <c r="H104" s="20" t="s">
        <v>7</v>
      </c>
    </row>
    <row r="105" spans="1:10" ht="33" customHeight="1">
      <c r="A105" s="65"/>
      <c r="B105" s="122" t="s">
        <v>160</v>
      </c>
      <c r="C105" s="123"/>
      <c r="D105" s="123"/>
      <c r="E105" s="123"/>
      <c r="F105" s="123"/>
      <c r="G105" s="123"/>
      <c r="H105" s="124"/>
    </row>
    <row r="106" spans="1:10" ht="46.5" customHeight="1">
      <c r="A106" s="41">
        <v>1</v>
      </c>
      <c r="B106" s="43" t="s">
        <v>161</v>
      </c>
      <c r="C106" s="34">
        <f>J106</f>
        <v>843635.9</v>
      </c>
      <c r="D106" s="41">
        <v>1</v>
      </c>
      <c r="E106" s="67" t="s">
        <v>226</v>
      </c>
      <c r="F106" s="44">
        <f>C106*E106</f>
        <v>8436.3590000000004</v>
      </c>
      <c r="G106" s="82" t="s">
        <v>222</v>
      </c>
      <c r="H106" s="43" t="s">
        <v>162</v>
      </c>
      <c r="J106" s="2">
        <v>843635.9</v>
      </c>
    </row>
    <row r="107" spans="1:10" ht="33.75" customHeight="1">
      <c r="A107" s="106" t="s">
        <v>163</v>
      </c>
      <c r="B107" s="107"/>
      <c r="C107" s="107"/>
      <c r="D107" s="107"/>
      <c r="E107" s="107"/>
      <c r="F107" s="38">
        <f>SUM(F106:F106)</f>
        <v>8436.3590000000004</v>
      </c>
      <c r="G107" s="80"/>
      <c r="H107" s="38"/>
    </row>
    <row r="108" spans="1:10">
      <c r="A108" s="108"/>
      <c r="B108" s="109"/>
      <c r="C108" s="109"/>
      <c r="D108" s="109"/>
      <c r="E108" s="109"/>
      <c r="F108" s="109"/>
      <c r="G108" s="109"/>
      <c r="H108" s="110"/>
    </row>
    <row r="109" spans="1:10" ht="70">
      <c r="A109" s="20" t="s">
        <v>164</v>
      </c>
      <c r="B109" s="20" t="s">
        <v>4</v>
      </c>
      <c r="C109" s="31" t="s">
        <v>32</v>
      </c>
      <c r="D109" s="32" t="s">
        <v>34</v>
      </c>
      <c r="E109" s="32" t="s">
        <v>165</v>
      </c>
      <c r="F109" s="31" t="s">
        <v>33</v>
      </c>
      <c r="G109" s="75"/>
      <c r="H109" s="20" t="s">
        <v>7</v>
      </c>
    </row>
    <row r="110" spans="1:10" ht="46.5" customHeight="1">
      <c r="A110" s="41">
        <v>1</v>
      </c>
      <c r="B110" s="43" t="s">
        <v>166</v>
      </c>
      <c r="C110" s="44">
        <f>+F32+F36+F57+F61+F64+F95+F102+F107</f>
        <v>155755.18833400001</v>
      </c>
      <c r="D110" s="41">
        <v>1</v>
      </c>
      <c r="E110" s="68">
        <v>0.06</v>
      </c>
      <c r="F110" s="44">
        <f>C110*D110*E110</f>
        <v>9345.3113000400008</v>
      </c>
      <c r="G110" s="82"/>
      <c r="H110" s="43" t="s">
        <v>167</v>
      </c>
    </row>
    <row r="111" spans="1:10" ht="70.150000000000006" customHeight="1">
      <c r="A111" s="106" t="s">
        <v>168</v>
      </c>
      <c r="B111" s="107"/>
      <c r="C111" s="107"/>
      <c r="D111" s="107"/>
      <c r="E111" s="107"/>
      <c r="F111" s="38">
        <f>SUM(F110)</f>
        <v>9345.3113000400008</v>
      </c>
      <c r="G111" s="80"/>
      <c r="H111" s="38"/>
    </row>
  </sheetData>
  <mergeCells count="50">
    <mergeCell ref="A107:E107"/>
    <mergeCell ref="A108:H108"/>
    <mergeCell ref="A111:E111"/>
    <mergeCell ref="A95:E95"/>
    <mergeCell ref="B98:H98"/>
    <mergeCell ref="B100:H100"/>
    <mergeCell ref="A102:E102"/>
    <mergeCell ref="A103:H103"/>
    <mergeCell ref="B105:H105"/>
    <mergeCell ref="A32:E32"/>
    <mergeCell ref="A28:H28"/>
    <mergeCell ref="A29:H29"/>
    <mergeCell ref="A65:H65"/>
    <mergeCell ref="A33:H33"/>
    <mergeCell ref="A36:E36"/>
    <mergeCell ref="A37:H37"/>
    <mergeCell ref="A57:E57"/>
    <mergeCell ref="A58:H58"/>
    <mergeCell ref="A61:E61"/>
    <mergeCell ref="A64:E64"/>
    <mergeCell ref="B24:C24"/>
    <mergeCell ref="D24:E24"/>
    <mergeCell ref="B25:C25"/>
    <mergeCell ref="D25:E25"/>
    <mergeCell ref="A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A2:H2"/>
    <mergeCell ref="B11:H11"/>
    <mergeCell ref="B13:C13"/>
    <mergeCell ref="D13:E13"/>
    <mergeCell ref="B14:C14"/>
    <mergeCell ref="D14:E14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2024-04-08T02:36:26Z</dcterms:created>
  <dcterms:modified xsi:type="dcterms:W3CDTF">2024-09-20T06:08:26Z</dcterms:modified>
</cp:coreProperties>
</file>