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/>
  <mc:AlternateContent xmlns:mc="http://schemas.openxmlformats.org/markup-compatibility/2006">
    <mc:Choice Requires="x15">
      <x15ac:absPath xmlns:x15ac="http://schemas.microsoft.com/office/spreadsheetml/2010/11/ac" url="/Users/oscar_yang/Desktop/康辉会展/通用别克/别克世纪博鳌论坛车主活动/Finance/结算/"/>
    </mc:Choice>
  </mc:AlternateContent>
  <xr:revisionPtr revIDLastSave="0" documentId="13_ncr:1_{DB355B26-6554-424A-B5DC-DBDEEB47A937}" xr6:coauthVersionLast="47" xr6:coauthVersionMax="47" xr10:uidLastSave="{00000000-0000-0000-0000-000000000000}"/>
  <bookViews>
    <workbookView xWindow="5700" yWindow="500" windowWidth="25760" windowHeight="206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8" i="3" l="1"/>
  <c r="G13" i="2"/>
  <c r="H37" i="2" l="1"/>
  <c r="I36" i="2"/>
  <c r="I35" i="2"/>
  <c r="I34" i="2"/>
  <c r="I37" i="2" s="1"/>
  <c r="I18" i="2"/>
  <c r="G21" i="2" s="1"/>
  <c r="H18" i="2"/>
  <c r="B21" i="2" s="1"/>
  <c r="G18" i="2"/>
  <c r="G52" i="3"/>
  <c r="G53" i="3" s="1"/>
  <c r="G58" i="3" s="1"/>
  <c r="F52" i="3"/>
  <c r="E52" i="3"/>
  <c r="D52" i="3"/>
  <c r="D53" i="3" s="1"/>
  <c r="C52" i="3"/>
  <c r="H51" i="3"/>
  <c r="H50" i="3"/>
  <c r="H49" i="3"/>
  <c r="H48" i="3"/>
  <c r="H47" i="3"/>
  <c r="H46" i="3"/>
  <c r="H45" i="3"/>
  <c r="E45" i="3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E40" i="3"/>
  <c r="D40" i="3"/>
  <c r="C40" i="3"/>
  <c r="H39" i="3"/>
  <c r="H38" i="3"/>
  <c r="E38" i="3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H21" i="3"/>
  <c r="G21" i="3"/>
  <c r="F21" i="3"/>
  <c r="D21" i="3"/>
  <c r="C21" i="3"/>
  <c r="H20" i="3"/>
  <c r="H19" i="3"/>
  <c r="H18" i="3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0" i="3"/>
  <c r="H9" i="3"/>
  <c r="H13" i="3"/>
  <c r="E8" i="3"/>
  <c r="C53" i="3" l="1"/>
  <c r="H52" i="3"/>
  <c r="H24" i="3"/>
  <c r="F53" i="3"/>
  <c r="E58" i="3" s="1"/>
  <c r="K21" i="2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<sst xmlns="http://schemas.openxmlformats.org/spreadsheetml/2006/main" count="115" uniqueCount="91">
  <si>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</si>
  <si>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</si>
  <si>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</si>
  <si>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</si>
  <si>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</si>
  <si>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</si>
  <si>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</si>
  <si>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</si>
  <si>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</si>
  <si>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</si>
  <si>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</si>
  <si>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</si>
  <si>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</si>
  <si>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</si>
  <si>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</si>
  <si>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</si>
  <si>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</si>
  <si>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</si>
  <si>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</si>
  <si>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</si>
  <si>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</si>
  <si>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</si>
  <si>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</si>
  <si>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</si>
  <si>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</si>
  <si>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</si>
  <si>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</si>
  <si>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</si>
  <si>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</si>
  <si>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</si>
  <si>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</si>
  <si>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</si>
  <si>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</si>
  <si>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</si>
  <si>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</si>
  <si>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</si>
  <si>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</si>
  <si>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</si>
  <si>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</si>
  <si>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</si>
  <si>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</si>
  <si>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</si>
  <si>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</si>
  <si>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</si>
  <si>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</si>
  <si>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</si>
  <si>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</si>
  <si>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</si>
  <si>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</si>
  <si>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</si>
  <si>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</si>
  <si>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</si>
  <si>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</si>
  <si>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</si>
  <si>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</si>
  <si>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</si>
  <si>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</si>
  <si>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</si>
  <si>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</si>
  <si>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</si>
  <si>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</si>
  <si>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</si>
  <si>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</si>
  <si>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</si>
  <si>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</si>
  <si>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</si>
  <si>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</si>
  <si>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</si>
  <si>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</si>
  <si>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</si>
  <si>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</si>
  <si>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</si>
  <si>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</si>
  <si>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</si>
  <si>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</si>
  <si>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</si>
  <si>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</si>
  <si>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</si>
  <si>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</si>
  <si>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</si>
  <si>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</si>
  <si>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</si>
  <si>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团号：HMOA-230307-SXY876</t>
    <phoneticPr fontId="15" type="noConversion"/>
  </si>
  <si>
    <t>会议日期：3月27～31日</t>
    <phoneticPr fontId="15" type="noConversion"/>
  </si>
  <si>
    <t>杨宝玥</t>
    <phoneticPr fontId="15" type="noConversion"/>
  </si>
  <si>
    <t>琼海博鳌</t>
    <phoneticPr fontId="15" type="noConversion"/>
  </si>
  <si>
    <t>2023.03.27～03.31</t>
    <phoneticPr fontId="15" type="noConversion"/>
  </si>
  <si>
    <t>会奖7部</t>
    <phoneticPr fontId="15" type="noConversion"/>
  </si>
  <si>
    <t>2023.04.20</t>
    <phoneticPr fontId="15" type="noConversion"/>
  </si>
  <si>
    <t>项目经理</t>
    <phoneticPr fontId="15" type="noConversion"/>
  </si>
  <si>
    <t>HMOA-230307-SXY876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</si>
</sst>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I45" sqref="I45:I48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11" style="29" bestFit="1" customWidth="1"/>
    <col min="5" max="5" width="11" bestFit="1" customWidth="1"/>
    <col min="6" max="6" width="12" bestFit="1" customWidth="1"/>
    <col min="8" max="8" width="11" bestFit="1" customWidth="1"/>
    <col min="9" max="9" width="24.83203125" customWidth="1"/>
    <col min="10" max="10" width="39.5" customWidth="1"/>
  </cols>
  <sheetData>
    <row r="2" spans="1:12" ht="21" customHeight="1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>
      <c r="H4" s="54" t="s">
        <v>82</v>
      </c>
      <c r="I4" s="55"/>
      <c r="J4" s="54" t="s">
        <v>83</v>
      </c>
    </row>
    <row r="5" spans="1:12" ht="21" customHeight="1">
      <c r="H5" s="56"/>
      <c r="I5" s="56"/>
      <c r="J5" s="56"/>
    </row>
    <row r="6" spans="1:12" ht="21" customHeight="1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>F8+G8</f>
        <v>0</v>
      </c>
      <c r="I8" s="42"/>
      <c r="J8" s="61" t="s">
        <v>14</v>
      </c>
    </row>
    <row r="9" spans="1:12" ht="21" customHeight="1">
      <c r="A9" s="72"/>
      <c r="B9" s="68"/>
      <c r="C9" s="62"/>
      <c r="D9" s="65"/>
      <c r="E9" s="62"/>
      <c r="F9" s="34">
        <v>0</v>
      </c>
      <c r="G9" s="34">
        <v>0</v>
      </c>
      <c r="H9" s="34">
        <f t="shared" ref="H9:H45" si="0">F9+G9</f>
        <v>0</v>
      </c>
      <c r="I9" s="42"/>
      <c r="J9" s="49"/>
    </row>
    <row r="10" spans="1:12" ht="21" customHeight="1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25000</v>
      </c>
      <c r="G17" s="34">
        <v>0</v>
      </c>
      <c r="H17" s="34">
        <f t="shared" si="0"/>
        <v>25000</v>
      </c>
      <c r="I17" s="42"/>
      <c r="J17" s="57" t="s">
        <v>20</v>
      </c>
    </row>
    <row r="18" spans="1:10" ht="21" customHeight="1">
      <c r="A18" s="72"/>
      <c r="B18" s="68"/>
      <c r="C18" s="62"/>
      <c r="D18" s="65"/>
      <c r="E18" s="62"/>
      <c r="F18" s="34">
        <v>9000</v>
      </c>
      <c r="G18" s="34">
        <v>0</v>
      </c>
      <c r="H18" s="34">
        <f t="shared" si="0"/>
        <v>9000</v>
      </c>
      <c r="I18" s="42"/>
      <c r="J18" s="58"/>
    </row>
    <row r="19" spans="1:10" ht="21" customHeight="1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34000</v>
      </c>
      <c r="G21" s="37">
        <f t="shared" ref="G21:H21" si="5">SUM(G17:G20)</f>
        <v>0</v>
      </c>
      <c r="H21" s="37">
        <f t="shared" si="5"/>
        <v>34000</v>
      </c>
      <c r="I21" s="43"/>
      <c r="J21" s="59"/>
    </row>
    <row r="22" spans="1:10" ht="21" customHeight="1">
      <c r="A22" s="72">
        <v>4</v>
      </c>
      <c r="B22" s="68" t="s">
        <v>22</v>
      </c>
      <c r="C22" s="62">
        <v>0</v>
      </c>
      <c r="D22" s="65">
        <v>1</v>
      </c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1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>
      <c r="A25" s="66">
        <v>5</v>
      </c>
      <c r="B25" s="80" t="s">
        <v>25</v>
      </c>
      <c r="C25" s="63">
        <v>0</v>
      </c>
      <c r="D25" s="66">
        <v>1</v>
      </c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>
      <c r="A27" s="35"/>
      <c r="B27" s="36" t="s">
        <v>27</v>
      </c>
      <c r="C27" s="37">
        <f>SUM(C25)</f>
        <v>0</v>
      </c>
      <c r="D27" s="37">
        <f t="shared" ref="D27:E27" si="9">SUM(D25)</f>
        <v>1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0</v>
      </c>
      <c r="G45" s="34">
        <v>0</v>
      </c>
      <c r="H45" s="34">
        <f t="shared" si="0"/>
        <v>0</v>
      </c>
      <c r="I45" s="47"/>
      <c r="J45" s="51"/>
    </row>
    <row r="46" spans="1:10" ht="21" customHeight="1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7"/>
      <c r="J46" s="52"/>
    </row>
    <row r="47" spans="1:10" ht="21" customHeight="1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7"/>
      <c r="J47" s="52"/>
    </row>
    <row r="48" spans="1:10" ht="21" customHeight="1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2"/>
      <c r="J48" s="52"/>
    </row>
    <row r="49" spans="1:10" ht="21" customHeight="1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3"/>
    </row>
    <row r="53" spans="1:10" ht="21" customHeight="1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2</v>
      </c>
      <c r="E53" s="37">
        <f t="shared" si="22"/>
        <v>0</v>
      </c>
      <c r="F53" s="37">
        <f t="shared" si="22"/>
        <v>34000</v>
      </c>
      <c r="G53" s="37">
        <f t="shared" si="22"/>
        <v>0</v>
      </c>
      <c r="H53" s="37">
        <f t="shared" si="22"/>
        <v>34000</v>
      </c>
      <c r="I53" s="43"/>
      <c r="J53" s="44"/>
    </row>
    <row r="57" spans="1:10" ht="21" customHeight="1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>
      <c r="A58" s="69">
        <f>E53</f>
        <v>0</v>
      </c>
      <c r="B58" s="70"/>
      <c r="C58" s="70">
        <f>H53</f>
        <v>34000</v>
      </c>
      <c r="D58" s="70"/>
      <c r="E58" s="70">
        <f>F53</f>
        <v>34000</v>
      </c>
      <c r="F58" s="70"/>
      <c r="G58" s="70">
        <f>G53</f>
        <v>0</v>
      </c>
      <c r="H58" s="70"/>
      <c r="I58" s="46">
        <f>A58-C58</f>
        <v>-34000</v>
      </c>
    </row>
    <row r="60" spans="1:10" ht="21" customHeight="1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workbookViewId="0">
      <selection activeCell="H15" sqref="H1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96" t="s">
        <v>84</v>
      </c>
      <c r="G5" s="96"/>
      <c r="H5" s="5" t="s">
        <v>53</v>
      </c>
      <c r="I5" s="4"/>
      <c r="J5" s="96" t="s">
        <v>89</v>
      </c>
      <c r="K5" s="97"/>
    </row>
    <row r="6" spans="2:11" ht="20" customHeight="1">
      <c r="B6" s="6"/>
      <c r="C6" s="7"/>
      <c r="D6" s="8" t="s">
        <v>54</v>
      </c>
      <c r="E6" s="8"/>
      <c r="F6" s="98" t="s">
        <v>85</v>
      </c>
      <c r="G6" s="98"/>
      <c r="H6" s="8" t="s">
        <v>55</v>
      </c>
      <c r="I6" s="7"/>
      <c r="J6" s="98" t="s">
        <v>87</v>
      </c>
      <c r="K6" s="99"/>
    </row>
    <row r="7" spans="2:11" ht="20" customHeight="1">
      <c r="B7" s="6"/>
      <c r="C7" s="7"/>
      <c r="D7" s="8" t="s">
        <v>56</v>
      </c>
      <c r="E7" s="8"/>
      <c r="F7" s="98" t="s">
        <v>86</v>
      </c>
      <c r="G7" s="98"/>
      <c r="H7" s="8" t="s">
        <v>57</v>
      </c>
      <c r="I7" s="7"/>
      <c r="J7" s="98" t="s">
        <v>88</v>
      </c>
      <c r="K7" s="99"/>
    </row>
    <row r="8" spans="2:11" ht="20" customHeight="1">
      <c r="B8" s="9"/>
      <c r="C8" s="10"/>
      <c r="D8" s="11"/>
      <c r="E8" s="11"/>
      <c r="F8" s="12"/>
      <c r="G8" s="12"/>
      <c r="H8" s="11" t="s">
        <v>58</v>
      </c>
      <c r="I8" s="10"/>
      <c r="J8" s="93" t="s">
        <v>90</v>
      </c>
      <c r="K8" s="94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" customHeight="1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" customHeight="1">
      <c r="B12" s="102">
        <v>2</v>
      </c>
      <c r="C12" s="103"/>
      <c r="D12" s="88"/>
      <c r="E12" s="90" t="s">
        <v>68</v>
      </c>
      <c r="F12" s="90"/>
      <c r="G12" s="16">
        <v>0</v>
      </c>
      <c r="H12" s="16">
        <v>0</v>
      </c>
      <c r="I12" s="91">
        <v>0</v>
      </c>
      <c r="J12" s="92"/>
      <c r="K12" s="21" t="s">
        <v>69</v>
      </c>
    </row>
    <row r="13" spans="2:11" ht="20" customHeight="1">
      <c r="B13" s="102">
        <v>3</v>
      </c>
      <c r="C13" s="103"/>
      <c r="D13" s="88"/>
      <c r="E13" s="102" t="s">
        <v>70</v>
      </c>
      <c r="F13" s="103"/>
      <c r="G13" s="16">
        <f t="shared" ref="G13:G14" si="0">H13+I13</f>
        <v>0</v>
      </c>
      <c r="H13" s="16"/>
      <c r="I13" s="91"/>
      <c r="J13" s="92"/>
      <c r="K13" s="21" t="s">
        <v>67</v>
      </c>
    </row>
    <row r="14" spans="2:11" ht="20" customHeight="1">
      <c r="B14" s="102">
        <v>4</v>
      </c>
      <c r="C14" s="103"/>
      <c r="D14" s="88"/>
      <c r="E14" s="102" t="s">
        <v>71</v>
      </c>
      <c r="F14" s="103"/>
      <c r="G14" s="16">
        <v>0</v>
      </c>
      <c r="H14" s="16">
        <v>0</v>
      </c>
      <c r="I14" s="91">
        <v>0</v>
      </c>
      <c r="J14" s="92"/>
      <c r="K14" s="21" t="s">
        <v>72</v>
      </c>
    </row>
    <row r="15" spans="2:11" ht="20" customHeight="1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" customHeight="1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" customHeight="1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" customHeight="1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" customHeight="1">
      <c r="B28" s="3"/>
      <c r="C28" s="4"/>
      <c r="D28" s="5" t="s">
        <v>52</v>
      </c>
      <c r="E28" s="5"/>
      <c r="F28" s="96" t="s">
        <v>84</v>
      </c>
      <c r="G28" s="96"/>
      <c r="H28" s="5" t="s">
        <v>53</v>
      </c>
      <c r="I28" s="4"/>
      <c r="J28" s="96"/>
      <c r="K28" s="97"/>
    </row>
    <row r="29" spans="1:11" ht="20" customHeight="1">
      <c r="B29" s="6"/>
      <c r="C29" s="7"/>
      <c r="D29" s="8" t="s">
        <v>54</v>
      </c>
      <c r="E29" s="8"/>
      <c r="F29" s="98" t="s">
        <v>85</v>
      </c>
      <c r="G29" s="98"/>
      <c r="H29" s="8" t="s">
        <v>55</v>
      </c>
      <c r="I29" s="7"/>
      <c r="J29" s="98"/>
      <c r="K29" s="99"/>
    </row>
    <row r="30" spans="1:11" ht="20" customHeight="1">
      <c r="B30" s="6"/>
      <c r="C30" s="7"/>
      <c r="D30" s="8" t="s">
        <v>56</v>
      </c>
      <c r="E30" s="8"/>
      <c r="F30" s="98" t="s">
        <v>86</v>
      </c>
      <c r="G30" s="98"/>
      <c r="H30" s="8" t="s">
        <v>57</v>
      </c>
      <c r="I30" s="7"/>
      <c r="J30" s="98"/>
      <c r="K30" s="99"/>
    </row>
    <row r="31" spans="1:11" ht="20" customHeight="1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" customHeight="1"/>
    <row r="33" spans="2:11" ht="20" customHeight="1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" customHeight="1">
      <c r="B34" s="90">
        <v>1</v>
      </c>
      <c r="C34" s="90"/>
      <c r="D34" s="19"/>
      <c r="E34" s="90"/>
      <c r="F34" s="90"/>
      <c r="G34" s="16">
        <v>100</v>
      </c>
      <c r="H34" s="16">
        <v>5</v>
      </c>
      <c r="I34" s="91">
        <f>G34*H34</f>
        <v>500</v>
      </c>
      <c r="J34" s="92"/>
      <c r="K34" s="26"/>
    </row>
    <row r="35" spans="2:11" ht="20" customHeight="1">
      <c r="B35" s="90">
        <v>2</v>
      </c>
      <c r="C35" s="90"/>
      <c r="D35" s="19"/>
      <c r="E35" s="90"/>
      <c r="F35" s="90"/>
      <c r="G35" s="16">
        <v>0</v>
      </c>
      <c r="H35" s="16">
        <v>0</v>
      </c>
      <c r="I35" s="91">
        <f t="shared" ref="I35:I36" si="1">G35*H35</f>
        <v>0</v>
      </c>
      <c r="J35" s="92"/>
      <c r="K35" s="26"/>
    </row>
    <row r="36" spans="2:11" ht="20" customHeight="1">
      <c r="B36" s="90">
        <v>3</v>
      </c>
      <c r="C36" s="90"/>
      <c r="D36" s="19"/>
      <c r="E36" s="90"/>
      <c r="F36" s="90"/>
      <c r="G36" s="16">
        <v>0</v>
      </c>
      <c r="H36" s="16">
        <v>0</v>
      </c>
      <c r="I36" s="91">
        <f t="shared" si="1"/>
        <v>0</v>
      </c>
      <c r="J36" s="92"/>
      <c r="K36" s="26"/>
    </row>
    <row r="37" spans="2:11" ht="20" customHeight="1">
      <c r="B37" s="82" t="s">
        <v>41</v>
      </c>
      <c r="C37" s="83"/>
      <c r="D37" s="83"/>
      <c r="E37" s="83"/>
      <c r="F37" s="84"/>
      <c r="G37" s="17"/>
      <c r="H37" s="17">
        <f>SUM(H19:H36)</f>
        <v>5</v>
      </c>
      <c r="I37" s="85">
        <f>SUM(I34:J36)</f>
        <v>500</v>
      </c>
      <c r="J37" s="86"/>
      <c r="K37" s="22"/>
    </row>
    <row r="38" spans="2:11" ht="20" customHeight="1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25" right="0.25" top="0.75" bottom="0.75" header="0.3" footer="0.3"/>
  <pageSetup paperSize="9" scale="9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2023-04-20T02:03:18Z</cp:lastPrinted>
  <dcterms:created xsi:type="dcterms:W3CDTF">2014-04-15T08:52:00Z</dcterms:created>
  <dcterms:modified xsi:type="dcterms:W3CDTF">2023-06-06T05:28:07Z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