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6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16" l="1"/>
  <c r="H52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<sst xmlns="http://schemas.openxmlformats.org/spreadsheetml/2006/main" count="115" uniqueCount="99">
  <si>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</si>
  <si>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</si>
  <si>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</si>
  <si>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</si>
  <si>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</si>
  <si>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</si>
  <si>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</si>
  <si>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</si>
  <si>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</si>
  <si>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</si>
  <si>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</si>
  <si>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</si>
  <si>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</si>
  <si>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</si>
  <si>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</si>
  <si>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</si>
  <si>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</si>
  <si>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</si>
  <si>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</si>
  <si>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</si>
  <si>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</si>
  <si>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</si>
  <si>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</si>
  <si>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</si>
  <si>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</si>
  <si>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</si>
  <si>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</si>
  <si>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</si>
  <si>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</si>
  <si>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</si>
  <si>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</si>
  <si>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</si>
  <si>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</si>
  <si>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</si>
  <si>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</si>
  <si>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</si>
  <si>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</si>
  <si>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</si>
  <si>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</si>
  <si>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</si>
  <si>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</si>
  <si>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</si>
  <si>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</si>
  <si>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</si>
  <si>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</si>
  <si>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</si>
  <si>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</si>
  <si>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</si>
  <si>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</si>
  <si>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</si>
  <si>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</si>
  <si>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</si>
  <si>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</si>
  <si>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</si>
  <si>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</si>
  <si>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</si>
  <si>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</si>
  <si>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</si>
  <si>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</si>
  <si>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</si>
  <si>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</si>
  <si>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</si>
  <si>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</si>
  <si>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</si>
  <si>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</si>
  <si>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</si>
  <si>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</si>
  <si>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</si>
  <si>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</si>
  <si>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</si>
  <si>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</si>
  <si>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</si>
  <si>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</si>
  <si>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</si>
  <si>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</si>
  <si>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</si>
  <si>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</si>
  <si>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</si>
  <si>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</si>
  <si>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</si>
  <si>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</si>
  <si>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</si>
  <si>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</si>
  <si>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</si>
  <si>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</si>
  <si>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</si>
  <si>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</si>
  <si>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</si>
  <si>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</si>
  <si>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</si>
  <si>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</si>
  <si>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</si>
  <si>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</si>
  <si>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</si>
  <si>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</si>
  <si>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</si>
  <si>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</si>
  <si>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团号：HMEA-180514-STY205</t>
    <phoneticPr fontId="1" type="noConversion"/>
  </si>
  <si>
    <t>会议日期：20180515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</si>
</sst>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55" zoomScaleNormal="100" workbookViewId="0">
      <selection activeCell="H15" sqref="H15"/>
    </sheetView>
  </sheetViews>
  <sheetFormatPr defaultRowHeight="21" customHeight="1"/>
  <cols>
    <col min="1" max="1" width="9" style="1"/>
    <col min="2" max="2" width="16.77734375" bestFit="1" customWidth="1"/>
    <col min="3" max="3" width="12.77734375" style="29" customWidth="1"/>
    <col min="5" max="5" width="12.5546875" customWidth="1"/>
    <col min="6" max="6" width="13.21875" customWidth="1"/>
    <col min="8" max="8" width="13.33203125" customWidth="1"/>
    <col min="9" max="9" width="24.88671875" customWidth="1"/>
    <col min="10" max="10" width="39.4414062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77" t="s">
        <v>97</v>
      </c>
      <c r="I4" s="77"/>
      <c r="J4" s="77" t="s">
        <v>98</v>
      </c>
    </row>
    <row r="5" spans="1:12" ht="21" customHeight="1">
      <c r="H5" s="78"/>
      <c r="I5" s="78"/>
      <c r="J5" s="78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61">
        <v>2</v>
      </c>
      <c r="B14" s="59" t="s">
        <v>51</v>
      </c>
      <c r="C14" s="69">
        <v>30000</v>
      </c>
      <c r="D14" s="61"/>
      <c r="E14" s="69">
        <v>30000</v>
      </c>
      <c r="F14" s="36">
        <v>32434.69</v>
      </c>
      <c r="G14" s="36">
        <v>881.56</v>
      </c>
      <c r="H14" s="36">
        <f t="shared" si="0"/>
        <v>33316.25</v>
      </c>
      <c r="I14" s="2"/>
      <c r="J14" s="71" t="s">
        <v>67</v>
      </c>
    </row>
    <row r="15" spans="1:12" ht="21" customHeight="1">
      <c r="A15" s="62"/>
      <c r="B15" s="60"/>
      <c r="C15" s="70"/>
      <c r="D15" s="62"/>
      <c r="E15" s="70"/>
      <c r="F15" s="36">
        <v>500</v>
      </c>
      <c r="G15" s="36">
        <v>0</v>
      </c>
      <c r="H15" s="36">
        <f t="shared" ref="H15" si="2">F15+G15</f>
        <v>500</v>
      </c>
      <c r="I15" s="2"/>
      <c r="J15" s="72"/>
    </row>
    <row r="16" spans="1:12" s="31" customFormat="1" ht="21" customHeight="1">
      <c r="A16" s="34"/>
      <c r="B16" s="30" t="s">
        <v>52</v>
      </c>
      <c r="C16" s="37">
        <f>SUM(C14)</f>
        <v>30000</v>
      </c>
      <c r="D16" s="37">
        <f>SUM(D14)</f>
        <v>0</v>
      </c>
      <c r="E16" s="37">
        <f>SUM(E14)</f>
        <v>30000</v>
      </c>
      <c r="F16" s="37">
        <f>SUM(F14:F15)</f>
        <v>32934.69</v>
      </c>
      <c r="G16" s="37">
        <f>SUM(G14:G15)</f>
        <v>881.56</v>
      </c>
      <c r="H16" s="37">
        <f>SUM(H14:H15)</f>
        <v>33816.25</v>
      </c>
      <c r="I16" s="35"/>
      <c r="J16" s="73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ref="E17:E45" si="3">C17*D17</f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>
      <c r="A25" s="61">
        <v>5</v>
      </c>
      <c r="B25" s="59" t="s">
        <v>56</v>
      </c>
      <c r="C25" s="69">
        <v>0</v>
      </c>
      <c r="D25" s="61"/>
      <c r="E25" s="69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>
      <c r="A45" s="61">
        <v>10</v>
      </c>
      <c r="B45" s="55" t="s">
        <v>5</v>
      </c>
      <c r="C45" s="57">
        <v>0</v>
      </c>
      <c r="D45" s="58"/>
      <c r="E45" s="57">
        <f t="shared" si="3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>
      <c r="A53" s="34"/>
      <c r="B53" s="30" t="s">
        <v>66</v>
      </c>
      <c r="C53" s="37">
        <f>SUM(C52,C44,C40,C37,C32,C27,C24,C21,C16,C13)</f>
        <v>30000</v>
      </c>
      <c r="D53" s="37">
        <f t="shared" ref="D53:H53" si="22">SUM(D52,D44,D40,D37,D32,D27,D24,D21,D16,D13)</f>
        <v>0</v>
      </c>
      <c r="E53" s="37">
        <f t="shared" si="22"/>
        <v>30000</v>
      </c>
      <c r="F53" s="37">
        <f t="shared" si="22"/>
        <v>32934.69</v>
      </c>
      <c r="G53" s="37">
        <f t="shared" si="22"/>
        <v>881.56</v>
      </c>
      <c r="H53" s="37">
        <f t="shared" si="22"/>
        <v>33816.25</v>
      </c>
      <c r="I53" s="35"/>
      <c r="J53" s="39"/>
    </row>
    <row r="57" spans="1:10" ht="21" customHeight="1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>
      <c r="A58" s="67">
        <f>E53</f>
        <v>30000</v>
      </c>
      <c r="B58" s="64"/>
      <c r="C58" s="64">
        <f>H53</f>
        <v>33816.25</v>
      </c>
      <c r="D58" s="64"/>
      <c r="E58" s="64">
        <f>F53</f>
        <v>32934.69</v>
      </c>
      <c r="F58" s="64"/>
      <c r="G58" s="64">
        <f>G53</f>
        <v>881.56</v>
      </c>
      <c r="H58" s="64"/>
      <c r="I58" s="33">
        <f>A58-C58</f>
        <v>-3816.25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28" sqref="J28:K2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">
        <v>89</v>
      </c>
      <c r="G28" s="99"/>
      <c r="H28" s="46" t="s">
        <v>20</v>
      </c>
      <c r="I28" s="8"/>
      <c r="J28" s="99"/>
      <c r="K28" s="100"/>
    </row>
    <row r="29" spans="1:11" ht="20.100000000000001" customHeight="1">
      <c r="B29" s="9"/>
      <c r="C29" s="10"/>
      <c r="D29" s="11" t="s">
        <v>21</v>
      </c>
      <c r="E29" s="11"/>
      <c r="F29" s="101" t="s">
        <v>90</v>
      </c>
      <c r="G29" s="101"/>
      <c r="H29" s="11" t="s">
        <v>22</v>
      </c>
      <c r="I29" s="10"/>
      <c r="J29" s="101" t="s">
        <v>92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">
        <v>91</v>
      </c>
      <c r="G30" s="101"/>
      <c r="H30" s="11" t="s">
        <v>24</v>
      </c>
      <c r="I30" s="12"/>
      <c r="J30" s="101" t="s">
        <v>93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">
        <v>96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 t="s">
        <v>90</v>
      </c>
      <c r="E34" s="85" t="s">
        <v>94</v>
      </c>
      <c r="F34" s="85"/>
      <c r="G34" s="19">
        <v>100</v>
      </c>
      <c r="H34" s="19">
        <v>6</v>
      </c>
      <c r="I34" s="86">
        <f>G34*H34</f>
        <v>600</v>
      </c>
      <c r="J34" s="87"/>
      <c r="K34" s="25"/>
    </row>
    <row r="35" spans="2:11" ht="20.100000000000001" customHeight="1">
      <c r="B35" s="85">
        <v>2</v>
      </c>
      <c r="C35" s="85"/>
      <c r="D35" s="43" t="s">
        <v>90</v>
      </c>
      <c r="E35" s="85" t="s">
        <v>95</v>
      </c>
      <c r="F35" s="85"/>
      <c r="G35" s="19">
        <v>200</v>
      </c>
      <c r="H35" s="19">
        <v>2</v>
      </c>
      <c r="I35" s="86">
        <f t="shared" ref="I35:I36" si="0">G35*H35</f>
        <v>400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8</v>
      </c>
      <c r="I37" s="97">
        <f>SUM(I34:J36)</f>
        <v>1000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2018-06-28T03:18:09Z</cp:lastPrinted>
  <dcterms:created xsi:type="dcterms:W3CDTF">2014-04-15T08:52:03Z</dcterms:created>
  <dcterms:modified xsi:type="dcterms:W3CDTF">2018-07-04T05:58:10Z</dcterms:modified>
</cp:coreProperties>
</file>