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<sst xmlns="http://schemas.openxmlformats.org/spreadsheetml/2006/main" count="94">
  <si>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</si>
  <si>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</si>
  <si>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</si>
  <si>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</si>
  <si>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</si>
  <si>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</si>
  <si>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</si>
  <si>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</si>
  <si>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</si>
  <si>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</si>
  <si>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</si>
  <si>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</si>
  <si>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</si>
  <si>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</si>
  <si>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</si>
  <si>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</si>
  <si>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</si>
  <si>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</si>
  <si>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</si>
  <si>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</si>
  <si>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</si>
  <si>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</si>
  <si>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</si>
  <si>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</si>
  <si>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</si>
  <si>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</si>
  <si>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</si>
  <si>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</si>
  <si>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</si>
  <si>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</si>
  <si>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</si>
  <si>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</si>
  <si>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</si>
  <si>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</si>
  <si>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</si>
  <si>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</si>
  <si>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</si>
  <si>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</si>
  <si>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</si>
  <si>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</si>
  <si>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</si>
  <si>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</si>
  <si>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</si>
  <si>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</si>
  <si>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</si>
  <si>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</si>
  <si>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</si>
  <si>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</si>
  <si>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</si>
  <si>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</si>
  <si>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</si>
  <si>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</si>
  <si>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</si>
  <si>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</si>
  <si>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</si>
  <si>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</si>
  <si>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</si>
  <si>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</si>
  <si>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</si>
  <si>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南昌</t>
  </si>
  <si>
    <t>部门:</t>
  </si>
  <si>
    <t>会奖2部B组</t>
  </si>
  <si>
    <t>发生日期:</t>
  </si>
  <si>
    <t>1月15日-21日</t>
  </si>
  <si>
    <t>报销日期:</t>
  </si>
  <si>
    <t>团号:</t>
  </si>
  <si>
    <t>HMJB-190118-KLB423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</si>
  <si>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</si>
  <si>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</si>
  <si>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</si>
  <si>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</si>
  <si>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</si>
  <si>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</si>
  <si>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</si>
  <si>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</si>
  <si>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</si>
  <si>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</si>
  <si>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</si>
  <si>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</si>
  <si>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</si>
  <si>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</si>
  <si>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</si>
  <si>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</si>
  <si>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</si>
  <si>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</si>
  <si>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</si>
  <si>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</si>
  <si>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</si>
  <si>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</si>
  <si>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</si>
  <si>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</si>
  <si>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1月15日-18日</t>
  </si>
  <si>
    <t>1月19日-20日</t>
  </si>
  <si>
    <t>报销人:宋净菲</t>
  </si>
</sst>
</file>

<file path=xl/styles.xml><?xml version="1.0" encoding="utf-8"?>
<styleSheet xmlns="http://schemas.openxmlformats.org/spreadsheetml/2006/main">
  <numFmts count="10">
    <numFmt numFmtId="176" formatCode="#,##0.00_ "/>
    <numFmt numFmtId="177" formatCode="0.00_ "/>
    <numFmt numFmtId="178" formatCode="#,##0.00;[Red]#,##0.00"/>
    <numFmt numFmtId="179" formatCode="m&quot;月&quot;d&quot;日&quot;;@"/>
    <numFmt numFmtId="180" formatCode="0.00_);[Red]\(0.00\)"/>
    <numFmt numFmtId="41" formatCode="_ * #,##0_ ;_ * \-#,##0_ ;_ * &quot;-&quot;_ ;_ @_ "/>
    <numFmt numFmtId="181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1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7" fillId="33" borderId="22" applyNumberFormat="0" applyAlignment="0" applyProtection="0">
      <alignment vertical="center"/>
    </xf>
    <xf numFmtId="0" fontId="29" fillId="33" borderId="18" applyNumberFormat="0" applyAlignment="0" applyProtection="0">
      <alignment vertical="center"/>
    </xf>
    <xf numFmtId="0" fontId="16" fillId="13" borderId="17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6" workbookViewId="0">
      <selection activeCell="A58" sqref="A58:B58"/>
    </sheetView>
  </sheetViews>
  <sheetFormatPr defaultColWidth="9" defaultRowHeight="21" customHeight="1"/>
  <cols>
    <col min="1" max="1" width="9" style="55"/>
    <col min="2" max="2" width="16.7583333333333" customWidth="1"/>
    <col min="3" max="3" width="11.5" style="56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10000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10000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88"/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8"/>
    </row>
    <row r="53" customHeight="1" spans="1:10">
      <c r="A53" s="69"/>
      <c r="B53" s="70" t="s">
        <v>43</v>
      </c>
      <c r="C53" s="71">
        <f>SUM(C52,C44,C40,C37,C32,C27,C24,C21,C16,C13)</f>
        <v>10000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91"/>
      <c r="J53" s="99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0" t="s">
        <v>48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1">
        <f>A58-C58</f>
        <v>0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22" workbookViewId="0">
      <selection activeCell="M35" sqref="M35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9"/>
      <c r="J7" s="40">
        <v>43510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1"/>
      <c r="J8" s="15" t="s">
        <v>66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3"/>
      <c r="J11" s="44"/>
      <c r="K11" s="45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3"/>
      <c r="J12" s="44"/>
      <c r="K12" s="45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3"/>
      <c r="J13" s="44"/>
      <c r="K13" s="45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3"/>
      <c r="J14" s="44"/>
      <c r="K14" s="45" t="s">
        <v>80</v>
      </c>
    </row>
    <row r="15" ht="20.1" customHeight="1" spans="2:11">
      <c r="B15" s="22">
        <v>5</v>
      </c>
      <c r="C15" s="23"/>
      <c r="D15" s="24" t="s">
        <v>41</v>
      </c>
      <c r="E15" s="27" t="s">
        <v>81</v>
      </c>
      <c r="F15" s="27"/>
      <c r="G15" s="25">
        <v>0</v>
      </c>
      <c r="H15" s="25"/>
      <c r="I15" s="43"/>
      <c r="J15" s="44"/>
      <c r="K15" s="45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3"/>
      <c r="J16" s="44"/>
      <c r="K16" s="45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3"/>
      <c r="J17" s="44"/>
      <c r="K17" s="45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9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50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50</v>
      </c>
      <c r="G23" s="16" t="s">
        <v>85</v>
      </c>
      <c r="H23" s="16"/>
      <c r="I23" s="16"/>
      <c r="J23" s="16" t="s">
        <v>52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宋净菲</v>
      </c>
      <c r="G28" s="7"/>
      <c r="H28" s="6" t="s">
        <v>56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58</v>
      </c>
      <c r="E29" s="10"/>
      <c r="F29" s="11" t="str">
        <f>F6</f>
        <v>南昌</v>
      </c>
      <c r="G29" s="11"/>
      <c r="H29" s="10" t="s">
        <v>60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62</v>
      </c>
      <c r="E30" s="10"/>
      <c r="F30" s="11" t="str">
        <f>F7</f>
        <v>1月15日-21日</v>
      </c>
      <c r="G30" s="11"/>
      <c r="H30" s="10" t="s">
        <v>64</v>
      </c>
      <c r="I30" s="39"/>
      <c r="J30" s="51">
        <v>43444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41"/>
      <c r="J31" s="15" t="str">
        <f>J8</f>
        <v>HMJB-190118-KLB423</v>
      </c>
      <c r="K31" s="42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43</v>
      </c>
      <c r="J33" s="25"/>
      <c r="K33" s="52" t="s">
        <v>72</v>
      </c>
    </row>
    <row r="34" ht="20.1" customHeight="1" spans="2:11">
      <c r="B34" s="27">
        <v>1</v>
      </c>
      <c r="C34" s="27"/>
      <c r="D34" s="33" t="s">
        <v>59</v>
      </c>
      <c r="E34" s="34" t="s">
        <v>91</v>
      </c>
      <c r="F34" s="27"/>
      <c r="G34" s="25">
        <v>100</v>
      </c>
      <c r="H34" s="25">
        <v>4</v>
      </c>
      <c r="I34" s="43">
        <f>G34*H34</f>
        <v>400</v>
      </c>
      <c r="J34" s="44"/>
      <c r="K34" s="53"/>
    </row>
    <row r="35" ht="20.1" customHeight="1" spans="2:11">
      <c r="B35" s="27">
        <v>2</v>
      </c>
      <c r="C35" s="27"/>
      <c r="D35" s="33" t="s">
        <v>59</v>
      </c>
      <c r="E35" s="34" t="s">
        <v>92</v>
      </c>
      <c r="F35" s="27"/>
      <c r="G35" s="25">
        <v>200</v>
      </c>
      <c r="H35" s="25">
        <v>2</v>
      </c>
      <c r="I35" s="43">
        <f t="shared" ref="I35:I36" si="0">G35*H35</f>
        <v>400</v>
      </c>
      <c r="J35" s="44"/>
      <c r="K35" s="53"/>
    </row>
    <row r="36" ht="20.1" customHeight="1" spans="2:11">
      <c r="B36" s="27">
        <v>3</v>
      </c>
      <c r="C36" s="27"/>
      <c r="D36" s="33" t="s">
        <v>59</v>
      </c>
      <c r="E36" s="35">
        <v>43486</v>
      </c>
      <c r="F36" s="35"/>
      <c r="G36" s="25">
        <v>100</v>
      </c>
      <c r="H36" s="25">
        <v>1</v>
      </c>
      <c r="I36" s="43">
        <f>G36*H36</f>
        <v>100</v>
      </c>
      <c r="J36" s="44"/>
      <c r="K36" s="53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7</v>
      </c>
      <c r="I37" s="46">
        <f>SUM(I34:J36)</f>
        <v>900</v>
      </c>
      <c r="J37" s="47"/>
      <c r="K37" s="48"/>
    </row>
    <row r="38" ht="20.1" customHeight="1" spans="2:11">
      <c r="B38" s="16" t="s">
        <v>93</v>
      </c>
      <c r="C38" s="16"/>
      <c r="D38" s="16"/>
      <c r="E38" s="16"/>
      <c r="F38" s="16" t="s">
        <v>50</v>
      </c>
      <c r="G38" s="16" t="s">
        <v>85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2019-02-14T07:26:35Z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