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报价 (3)" sheetId="1" r:id="rId1"/>
  </sheets>
  <calcPr calcId="144525"/>
</workbook>
</file>

<file path=xl/sharedStrings.xml><?xml version="1.0" encoding="utf-8"?>
<sst xmlns="http://schemas.openxmlformats.org/spreadsheetml/2006/main" count="360" uniqueCount="145">
  <si>
    <r>
      <rPr>
        <b/>
        <sz val="16"/>
        <rFont val="Arial"/>
        <charset val="134"/>
      </rPr>
      <t xml:space="preserve">Quotation / Bill Settlement 
</t>
    </r>
    <r>
      <rPr>
        <b/>
        <sz val="16"/>
        <rFont val="宋体"/>
        <charset val="134"/>
      </rPr>
      <t>报价及结算单</t>
    </r>
  </si>
  <si>
    <r>
      <rPr>
        <b/>
        <sz val="10"/>
        <color indexed="8"/>
        <rFont val="Arial"/>
        <charset val="134"/>
      </rPr>
      <t xml:space="preserve">Vendor Name/code </t>
    </r>
    <r>
      <rPr>
        <b/>
        <sz val="10"/>
        <color indexed="8"/>
        <rFont val="宋体"/>
        <charset val="134"/>
      </rPr>
      <t>供应商名称与编号</t>
    </r>
    <r>
      <rPr>
        <b/>
        <sz val="10"/>
        <color indexed="8"/>
        <rFont val="Arial"/>
        <charset val="134"/>
      </rPr>
      <t>:</t>
    </r>
  </si>
  <si>
    <t>康辉集团北京国际会议展览有限公司</t>
  </si>
  <si>
    <r>
      <rPr>
        <sz val="10"/>
        <color indexed="8"/>
        <rFont val="Arial"/>
        <charset val="134"/>
      </rPr>
      <t>Forecast</t>
    </r>
    <r>
      <rPr>
        <sz val="10"/>
        <color indexed="8"/>
        <rFont val="宋体"/>
        <charset val="134"/>
      </rPr>
      <t>预计</t>
    </r>
  </si>
  <si>
    <r>
      <rPr>
        <sz val="10"/>
        <rFont val="Arial"/>
        <charset val="134"/>
      </rPr>
      <t xml:space="preserve">Actual </t>
    </r>
    <r>
      <rPr>
        <sz val="10"/>
        <rFont val="宋体"/>
        <charset val="134"/>
      </rPr>
      <t>实际</t>
    </r>
  </si>
  <si>
    <r>
      <rPr>
        <b/>
        <sz val="10"/>
        <color indexed="8"/>
        <rFont val="Arial"/>
        <charset val="134"/>
      </rPr>
      <t xml:space="preserve">Vendor contact </t>
    </r>
    <r>
      <rPr>
        <b/>
        <sz val="10"/>
        <color indexed="8"/>
        <rFont val="宋体"/>
        <charset val="134"/>
      </rPr>
      <t>供应商联系人及电话与邮箱</t>
    </r>
    <r>
      <rPr>
        <b/>
        <sz val="10"/>
        <color indexed="8"/>
        <rFont val="Arial"/>
        <charset val="134"/>
      </rPr>
      <t>:</t>
    </r>
  </si>
  <si>
    <t>王凤雨 15210370021/wangfengyu@cct.cn</t>
  </si>
  <si>
    <r>
      <rPr>
        <b/>
        <sz val="10"/>
        <color indexed="8"/>
        <rFont val="Arial"/>
        <charset val="134"/>
      </rPr>
      <t xml:space="preserve">Number of days of the event </t>
    </r>
    <r>
      <rPr>
        <b/>
        <sz val="10"/>
        <color indexed="8"/>
        <rFont val="宋体"/>
        <charset val="134"/>
      </rPr>
      <t>会议天数</t>
    </r>
  </si>
  <si>
    <r>
      <rPr>
        <b/>
        <sz val="10"/>
        <color indexed="8"/>
        <rFont val="Arial"/>
        <charset val="134"/>
      </rPr>
      <t xml:space="preserve">Date of Quotation </t>
    </r>
    <r>
      <rPr>
        <b/>
        <sz val="10"/>
        <color indexed="8"/>
        <rFont val="宋体"/>
        <charset val="134"/>
      </rPr>
      <t>报价日期</t>
    </r>
    <r>
      <rPr>
        <b/>
        <sz val="10"/>
        <color indexed="8"/>
        <rFont val="Arial"/>
        <charset val="134"/>
      </rPr>
      <t>:</t>
    </r>
  </si>
  <si>
    <t>2023.03.20</t>
  </si>
  <si>
    <r>
      <rPr>
        <b/>
        <sz val="10"/>
        <color indexed="8"/>
        <rFont val="Arial"/>
        <charset val="134"/>
      </rPr>
      <t xml:space="preserve">No. of participants </t>
    </r>
    <r>
      <rPr>
        <b/>
        <sz val="10"/>
        <color indexed="8"/>
        <rFont val="宋体"/>
        <charset val="134"/>
      </rPr>
      <t>参会人数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</si>
  <si>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Arial"/>
        <charset val="134"/>
      </rPr>
      <t xml:space="preserve">Validation Period </t>
    </r>
    <r>
      <rPr>
        <b/>
        <sz val="10"/>
        <color indexed="8"/>
        <rFont val="宋体"/>
        <charset val="134"/>
      </rPr>
      <t>报价有效期</t>
    </r>
    <r>
      <rPr>
        <b/>
        <sz val="10"/>
        <color indexed="8"/>
        <rFont val="Arial"/>
        <charset val="134"/>
      </rPr>
      <t>:</t>
    </r>
  </si>
  <si>
    <t>2023.03.27</t>
  </si>
  <si>
    <r>
      <rPr>
        <b/>
        <sz val="10"/>
        <color indexed="8"/>
        <rFont val="Arial"/>
        <charset val="134"/>
      </rPr>
      <t xml:space="preserve">Project Owner </t>
    </r>
    <r>
      <rPr>
        <b/>
        <sz val="10"/>
        <color indexed="8"/>
        <rFont val="宋体"/>
        <charset val="134"/>
      </rPr>
      <t>项目负责人及电话</t>
    </r>
    <r>
      <rPr>
        <b/>
        <sz val="10"/>
        <color indexed="8"/>
        <rFont val="Arial"/>
        <charset val="134"/>
      </rPr>
      <t>:</t>
    </r>
  </si>
  <si>
    <t>王凤雨 15210370021</t>
  </si>
  <si>
    <r>
      <rPr>
        <b/>
        <sz val="10"/>
        <color indexed="8"/>
        <rFont val="Arial"/>
        <charset val="134"/>
      </rPr>
      <t>Project Owner email</t>
    </r>
    <r>
      <rPr>
        <b/>
        <sz val="10"/>
        <color indexed="8"/>
        <rFont val="宋体"/>
        <charset val="134"/>
      </rPr>
      <t>：项目负责人邮箱</t>
    </r>
    <r>
      <rPr>
        <b/>
        <sz val="10"/>
        <color indexed="8"/>
        <rFont val="Arial"/>
        <charset val="134"/>
      </rPr>
      <t>:</t>
    </r>
  </si>
  <si>
    <t>wangfengyu@cct.cn</t>
  </si>
  <si>
    <r>
      <rPr>
        <b/>
        <sz val="10"/>
        <color indexed="8"/>
        <rFont val="Arial"/>
        <charset val="134"/>
      </rPr>
      <t xml:space="preserve">Project Name  </t>
    </r>
    <r>
      <rPr>
        <b/>
        <sz val="10"/>
        <color indexed="8"/>
        <rFont val="宋体"/>
        <charset val="134"/>
      </rPr>
      <t>项目名称</t>
    </r>
    <r>
      <rPr>
        <b/>
        <sz val="10"/>
        <color indexed="8"/>
        <rFont val="Arial"/>
        <charset val="134"/>
      </rPr>
      <t>:</t>
    </r>
  </si>
  <si>
    <t>沃芬会议-上海城市会议</t>
  </si>
  <si>
    <r>
      <rPr>
        <b/>
        <sz val="10"/>
        <color indexed="8"/>
        <rFont val="Arial"/>
        <charset val="134"/>
      </rPr>
      <t xml:space="preserve">Country /City </t>
    </r>
    <r>
      <rPr>
        <b/>
        <sz val="10"/>
        <color indexed="8"/>
        <rFont val="宋体"/>
        <charset val="134"/>
      </rPr>
      <t>会议地点</t>
    </r>
    <r>
      <rPr>
        <b/>
        <sz val="10"/>
        <color indexed="8"/>
        <rFont val="Arial"/>
        <charset val="134"/>
      </rPr>
      <t>:</t>
    </r>
  </si>
  <si>
    <t>上海</t>
  </si>
  <si>
    <r>
      <rPr>
        <b/>
        <sz val="10"/>
        <color indexed="8"/>
        <rFont val="Arial"/>
        <charset val="134"/>
      </rPr>
      <t xml:space="preserve">Date of event </t>
    </r>
    <r>
      <rPr>
        <b/>
        <sz val="10"/>
        <color indexed="8"/>
        <rFont val="宋体"/>
        <charset val="134"/>
      </rPr>
      <t>会议日期</t>
    </r>
    <r>
      <rPr>
        <b/>
        <sz val="10"/>
        <color indexed="8"/>
        <rFont val="Arial"/>
        <charset val="134"/>
      </rPr>
      <t>:</t>
    </r>
  </si>
  <si>
    <t>2023.04.12</t>
  </si>
  <si>
    <t>公司直付酒店部分-无需报价</t>
  </si>
  <si>
    <r>
      <rPr>
        <b/>
        <sz val="10"/>
        <rFont val="Arial"/>
        <charset val="134"/>
      </rPr>
      <t xml:space="preserve"> Item</t>
    </r>
    <r>
      <rPr>
        <b/>
        <sz val="10"/>
        <rFont val="宋体"/>
        <charset val="134"/>
      </rPr>
      <t xml:space="preserve"> 项目</t>
    </r>
  </si>
  <si>
    <r>
      <rPr>
        <b/>
        <sz val="10"/>
        <rFont val="Arial"/>
        <charset val="134"/>
      </rPr>
      <t>Quotation</t>
    </r>
    <r>
      <rPr>
        <b/>
        <sz val="10"/>
        <rFont val="宋体"/>
        <charset val="134"/>
      </rPr>
      <t xml:space="preserve"> 报价单</t>
    </r>
  </si>
  <si>
    <r>
      <rPr>
        <b/>
        <sz val="10"/>
        <rFont val="Arial"/>
        <charset val="134"/>
      </rPr>
      <t>Bill Check</t>
    </r>
    <r>
      <rPr>
        <b/>
        <sz val="10"/>
        <rFont val="宋体"/>
        <charset val="134"/>
      </rPr>
      <t xml:space="preserve"> 结算单</t>
    </r>
  </si>
  <si>
    <r>
      <rPr>
        <b/>
        <sz val="10"/>
        <rFont val="Arial"/>
        <charset val="134"/>
      </rPr>
      <t xml:space="preserve">Deviation </t>
    </r>
    <r>
      <rPr>
        <b/>
        <sz val="10"/>
        <rFont val="宋体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</si>
  <si>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</si>
  <si>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</si>
  <si>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</si>
  <si>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charset val="134"/>
      </rPr>
      <t>Service change (  %)</t>
    </r>
    <r>
      <rPr>
        <b/>
        <sz val="10"/>
        <color indexed="18"/>
        <rFont val="宋体"/>
        <charset val="134"/>
      </rPr>
      <t>服务费</t>
    </r>
    <r>
      <rPr>
        <sz val="10"/>
        <color indexed="18"/>
        <rFont val="宋体"/>
        <charset val="134"/>
      </rPr>
      <t>；</t>
    </r>
    <r>
      <rPr>
        <b/>
        <sz val="10"/>
        <color indexed="10"/>
        <rFont val="宋体"/>
        <charset val="134"/>
      </rPr>
      <t>（酒店部分）</t>
    </r>
  </si>
  <si>
    <r>
      <rPr>
        <b/>
        <sz val="10"/>
        <color theme="1"/>
        <rFont val="Arial"/>
        <charset val="134"/>
      </rPr>
      <t xml:space="preserve">All room charge should include Breakfast &amp; Service charge 
</t>
    </r>
    <r>
      <rPr>
        <b/>
        <sz val="10"/>
        <color indexed="8"/>
        <rFont val="宋体"/>
        <charset val="134"/>
      </rPr>
      <t>所有房间报价需含早餐及服务费：</t>
    </r>
  </si>
  <si>
    <r>
      <rPr>
        <sz val="10"/>
        <color indexed="8"/>
        <rFont val="Arial"/>
        <charset val="134"/>
      </rPr>
      <t xml:space="preserve">Deadline for Option/ticketing
</t>
    </r>
    <r>
      <rPr>
        <sz val="10"/>
        <color indexed="8"/>
        <rFont val="宋体"/>
        <charset val="134"/>
      </rPr>
      <t>最晚预订时间</t>
    </r>
  </si>
  <si>
    <r>
      <rPr>
        <sz val="10"/>
        <color indexed="8"/>
        <rFont val="Arial"/>
        <charset val="134"/>
      </rPr>
      <t xml:space="preserve">No. of Room
</t>
    </r>
    <r>
      <rPr>
        <sz val="10"/>
        <color indexed="8"/>
        <rFont val="宋体"/>
        <charset val="134"/>
      </rPr>
      <t>间数</t>
    </r>
  </si>
  <si>
    <r>
      <rPr>
        <sz val="10"/>
        <color indexed="8"/>
        <rFont val="Arial"/>
        <charset val="134"/>
      </rPr>
      <t xml:space="preserve">Night
</t>
    </r>
    <r>
      <rPr>
        <sz val="10"/>
        <color indexed="8"/>
        <rFont val="宋体"/>
        <charset val="134"/>
      </rPr>
      <t>夜</t>
    </r>
  </si>
  <si>
    <r>
      <rPr>
        <sz val="10"/>
        <color indexed="8"/>
        <rFont val="Arial"/>
        <charset val="134"/>
      </rPr>
      <t xml:space="preserve">Price per unit
in RMB
</t>
    </r>
    <r>
      <rPr>
        <sz val="10"/>
        <color indexed="8"/>
        <rFont val="宋体"/>
        <charset val="134"/>
      </rPr>
      <t>预计单价</t>
    </r>
  </si>
  <si>
    <r>
      <rPr>
        <sz val="10"/>
        <color indexed="8"/>
        <rFont val="Arial"/>
        <charset val="134"/>
      </rPr>
      <t xml:space="preserve">Total in RMB
</t>
    </r>
    <r>
      <rPr>
        <sz val="10"/>
        <color indexed="8"/>
        <rFont val="宋体"/>
        <charset val="134"/>
      </rPr>
      <t>预计总额</t>
    </r>
  </si>
  <si>
    <r>
      <rPr>
        <sz val="10"/>
        <color indexed="8"/>
        <rFont val="Arial"/>
        <charset val="134"/>
      </rPr>
      <t xml:space="preserve">No.
of Room
</t>
    </r>
    <r>
      <rPr>
        <sz val="10"/>
        <color indexed="8"/>
        <rFont val="宋体"/>
        <charset val="134"/>
      </rPr>
      <t>实际间数</t>
    </r>
  </si>
  <si>
    <r>
      <rPr>
        <sz val="10"/>
        <color indexed="8"/>
        <rFont val="Arial"/>
        <charset val="134"/>
      </rPr>
      <t xml:space="preserve">Night
</t>
    </r>
    <r>
      <rPr>
        <sz val="10"/>
        <color indexed="8"/>
        <rFont val="宋体"/>
        <charset val="134"/>
      </rPr>
      <t>实际间夜</t>
    </r>
  </si>
  <si>
    <r>
      <rPr>
        <sz val="10"/>
        <color indexed="8"/>
        <rFont val="Arial"/>
        <charset val="134"/>
      </rPr>
      <t xml:space="preserve">Price per unit
in RMB
</t>
    </r>
    <r>
      <rPr>
        <sz val="10"/>
        <color indexed="8"/>
        <rFont val="宋体"/>
        <charset val="134"/>
      </rPr>
      <t>实际单价</t>
    </r>
  </si>
  <si>
    <r>
      <rPr>
        <sz val="10"/>
        <color indexed="8"/>
        <rFont val="Arial"/>
        <charset val="134"/>
      </rPr>
      <t xml:space="preserve">Total in RMB
</t>
    </r>
    <r>
      <rPr>
        <sz val="10"/>
        <color indexed="8"/>
        <rFont val="宋体"/>
        <charset val="134"/>
      </rPr>
      <t>实际总额</t>
    </r>
  </si>
  <si>
    <r>
      <rPr>
        <sz val="10"/>
        <color indexed="8"/>
        <rFont val="Arial"/>
        <charset val="134"/>
      </rPr>
      <t xml:space="preserve">Uni Variance
</t>
    </r>
    <r>
      <rPr>
        <sz val="10"/>
        <color indexed="8"/>
        <rFont val="宋体"/>
        <charset val="134"/>
      </rPr>
      <t>单价差额</t>
    </r>
  </si>
  <si>
    <t>UNI TOTAL</t>
  </si>
  <si>
    <r>
      <rPr>
        <sz val="10"/>
        <color indexed="8"/>
        <rFont val="Arial"/>
        <charset val="134"/>
      </rPr>
      <t xml:space="preserve">Variance
</t>
    </r>
    <r>
      <rPr>
        <sz val="10"/>
        <color indexed="8"/>
        <rFont val="宋体"/>
        <charset val="134"/>
      </rPr>
      <t>差额</t>
    </r>
  </si>
  <si>
    <r>
      <rPr>
        <b/>
        <sz val="10"/>
        <color indexed="18"/>
        <rFont val="Arial"/>
        <charset val="134"/>
      </rPr>
      <t>Hotel name,star</t>
    </r>
    <r>
      <rPr>
        <b/>
        <sz val="10"/>
        <color indexed="18"/>
        <rFont val="宋体"/>
        <charset val="134"/>
      </rPr>
      <t>酒店名称及星级</t>
    </r>
  </si>
  <si>
    <t>上海斯格威铂尔曼大酒店</t>
  </si>
  <si>
    <r>
      <t xml:space="preserve">Single </t>
    </r>
    <r>
      <rPr>
        <sz val="10"/>
        <rFont val="宋体"/>
        <charset val="134"/>
      </rPr>
      <t>单人间：含单早</t>
    </r>
    <r>
      <rPr>
        <sz val="10"/>
        <rFont val="Arial"/>
        <charset val="134"/>
      </rPr>
      <t xml:space="preserve">  </t>
    </r>
  </si>
  <si>
    <r>
      <rPr>
        <b/>
        <sz val="10"/>
        <color indexed="8"/>
        <rFont val="Arial"/>
        <charset val="134"/>
      </rPr>
      <t xml:space="preserve">Subtotal for accommodation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</si>
  <si>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charset val="134"/>
      </rPr>
      <t xml:space="preserve">Catering </t>
    </r>
    <r>
      <rPr>
        <b/>
        <sz val="10"/>
        <color indexed="8"/>
        <rFont val="宋体"/>
        <charset val="134"/>
      </rPr>
      <t>餐：酒店内</t>
    </r>
  </si>
  <si>
    <t>FORECASTED</t>
  </si>
  <si>
    <t>ACT.</t>
  </si>
  <si>
    <t>FIN</t>
  </si>
  <si>
    <t>ACTUAL</t>
  </si>
  <si>
    <t>UNI Variance</t>
  </si>
  <si>
    <t>Variance</t>
  </si>
  <si>
    <r>
      <rPr>
        <b/>
        <sz val="10"/>
        <color theme="1"/>
        <rFont val="Arial"/>
        <charset val="134"/>
      </rPr>
      <t>Date, name of restaurant</t>
    </r>
    <r>
      <rPr>
        <b/>
        <sz val="10"/>
        <color indexed="8"/>
        <rFont val="宋体"/>
        <charset val="134"/>
      </rPr>
      <t>日期，酒店内用餐：</t>
    </r>
  </si>
  <si>
    <r>
      <rPr>
        <sz val="10"/>
        <color indexed="8"/>
        <rFont val="Arial"/>
        <charset val="134"/>
      </rPr>
      <t xml:space="preserve">No.
of PAX
</t>
    </r>
    <r>
      <rPr>
        <sz val="10"/>
        <color indexed="8"/>
        <rFont val="宋体"/>
        <charset val="134"/>
      </rPr>
      <t>人数</t>
    </r>
  </si>
  <si>
    <r>
      <rPr>
        <sz val="10"/>
        <color indexed="8"/>
        <rFont val="Arial"/>
        <charset val="134"/>
      </rPr>
      <t xml:space="preserve">Qty
</t>
    </r>
    <r>
      <rPr>
        <sz val="10"/>
        <color indexed="8"/>
        <rFont val="宋体"/>
        <charset val="134"/>
      </rPr>
      <t>次</t>
    </r>
  </si>
  <si>
    <r>
      <rPr>
        <sz val="10"/>
        <color indexed="8"/>
        <rFont val="Arial"/>
        <charset val="134"/>
      </rPr>
      <t xml:space="preserve">No.
of PAX
</t>
    </r>
    <r>
      <rPr>
        <sz val="10"/>
        <color indexed="8"/>
        <rFont val="宋体"/>
        <charset val="134"/>
      </rPr>
      <t>实际人数</t>
    </r>
  </si>
  <si>
    <r>
      <rPr>
        <sz val="10"/>
        <color indexed="8"/>
        <rFont val="Arial"/>
        <charset val="134"/>
      </rPr>
      <t xml:space="preserve">Qty
</t>
    </r>
    <r>
      <rPr>
        <sz val="10"/>
        <color indexed="8"/>
        <rFont val="宋体"/>
        <charset val="134"/>
      </rPr>
      <t>实际次数</t>
    </r>
  </si>
  <si>
    <r>
      <rPr>
        <sz val="10"/>
        <color indexed="8"/>
        <rFont val="Arial"/>
        <charset val="134"/>
      </rPr>
      <t>Lunch</t>
    </r>
    <r>
      <rPr>
        <sz val="10"/>
        <color indexed="8"/>
        <rFont val="宋体"/>
        <charset val="134"/>
      </rPr>
      <t>午餐：</t>
    </r>
  </si>
  <si>
    <r>
      <rPr>
        <sz val="10"/>
        <color indexed="8"/>
        <rFont val="Arial"/>
        <charset val="134"/>
      </rPr>
      <t>Dinner</t>
    </r>
    <r>
      <rPr>
        <sz val="10"/>
        <color indexed="8"/>
        <rFont val="宋体"/>
        <charset val="134"/>
      </rPr>
      <t>晚餐：</t>
    </r>
  </si>
  <si>
    <r>
      <rPr>
        <sz val="10"/>
        <color indexed="8"/>
        <rFont val="Arial"/>
        <charset val="134"/>
      </rPr>
      <t>Cancellation policy(notice before Xdays  )</t>
    </r>
    <r>
      <rPr>
        <sz val="10"/>
        <color indexed="8"/>
        <rFont val="宋体"/>
        <charset val="134"/>
      </rPr>
      <t>取消规定及费用：</t>
    </r>
  </si>
  <si>
    <r>
      <rPr>
        <b/>
        <sz val="10"/>
        <color indexed="8"/>
        <rFont val="Arial"/>
        <charset val="134"/>
      </rPr>
      <t xml:space="preserve">Subtotal for catering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</si>
  <si>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charset val="134"/>
      </rPr>
      <t xml:space="preserve">Meetings - renting space &amp; facilities </t>
    </r>
    <r>
      <rPr>
        <b/>
        <sz val="10"/>
        <color indexed="8"/>
        <rFont val="宋体"/>
        <charset val="134"/>
      </rPr>
      <t>会议：</t>
    </r>
  </si>
  <si>
    <r>
      <rPr>
        <b/>
        <sz val="10"/>
        <color theme="1"/>
        <rFont val="Arial"/>
        <charset val="134"/>
      </rPr>
      <t>Date, name of meeting room</t>
    </r>
    <r>
      <rPr>
        <b/>
        <sz val="10"/>
        <color indexed="8"/>
        <rFont val="宋体"/>
        <charset val="134"/>
      </rPr>
      <t>日期，酒店内费用：</t>
    </r>
  </si>
  <si>
    <r>
      <rPr>
        <sz val="10"/>
        <color indexed="8"/>
        <rFont val="Arial"/>
        <charset val="134"/>
      </rPr>
      <t xml:space="preserve">No.
</t>
    </r>
    <r>
      <rPr>
        <sz val="10"/>
        <color indexed="8"/>
        <rFont val="宋体"/>
        <charset val="134"/>
      </rPr>
      <t>数量</t>
    </r>
  </si>
  <si>
    <r>
      <rPr>
        <sz val="10"/>
        <color indexed="8"/>
        <rFont val="Arial"/>
        <charset val="134"/>
      </rPr>
      <t xml:space="preserve">No.
</t>
    </r>
    <r>
      <rPr>
        <sz val="10"/>
        <color indexed="8"/>
        <rFont val="宋体"/>
        <charset val="134"/>
      </rPr>
      <t>实际数量</t>
    </r>
  </si>
  <si>
    <r>
      <rPr>
        <sz val="10"/>
        <color rgb="FF000000"/>
        <rFont val="Arial"/>
        <charset val="134"/>
      </rPr>
      <t>Meeting Room</t>
    </r>
    <r>
      <rPr>
        <sz val="10"/>
        <color rgb="FF000000"/>
        <rFont val="宋体"/>
        <charset val="134"/>
      </rPr>
      <t>会场</t>
    </r>
  </si>
  <si>
    <t>4月12日，下午半天，华府厅，320平（含LED）</t>
  </si>
  <si>
    <r>
      <rPr>
        <sz val="10"/>
        <color rgb="FF000000"/>
        <rFont val="Arial"/>
        <charset val="134"/>
      </rPr>
      <t>Tea Breaks</t>
    </r>
    <r>
      <rPr>
        <sz val="10"/>
        <color rgb="FF000000"/>
        <rFont val="宋体"/>
        <charset val="134"/>
      </rPr>
      <t>茶歇：酒店单次茶歇</t>
    </r>
  </si>
  <si>
    <t>纸质邀请函</t>
  </si>
  <si>
    <r>
      <rPr>
        <b/>
        <sz val="10"/>
        <color indexed="8"/>
        <rFont val="Arial"/>
        <charset val="134"/>
      </rPr>
      <t xml:space="preserve">Subtotal for meetings </t>
    </r>
    <r>
      <rPr>
        <b/>
        <sz val="10"/>
        <color indexed="8"/>
        <rFont val="宋体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</si>
  <si>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</si>
  <si>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charset val="134"/>
      </rPr>
      <t xml:space="preserve">Transport --Non Air(exclude sightseeing) </t>
    </r>
    <r>
      <rPr>
        <b/>
        <sz val="10"/>
        <color indexed="8"/>
        <rFont val="宋体"/>
        <charset val="134"/>
      </rPr>
      <t>其他交通工具：</t>
    </r>
  </si>
  <si>
    <r>
      <rPr>
        <b/>
        <sz val="10"/>
        <color theme="1"/>
        <rFont val="Arial"/>
        <charset val="134"/>
      </rPr>
      <t>All transportation charge should include details</t>
    </r>
    <r>
      <rPr>
        <b/>
        <sz val="10"/>
        <color indexed="8"/>
        <rFont val="宋体"/>
        <charset val="134"/>
      </rPr>
      <t>：
所有车价需要注明车型、行程、以及超时费等：</t>
    </r>
  </si>
  <si>
    <r>
      <rPr>
        <sz val="10"/>
        <color indexed="8"/>
        <rFont val="Arial"/>
        <charset val="134"/>
      </rPr>
      <t xml:space="preserve">No.
of PAX
</t>
    </r>
    <r>
      <rPr>
        <sz val="10"/>
        <color indexed="8"/>
        <rFont val="宋体"/>
        <charset val="134"/>
      </rPr>
      <t>数量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</si>
  <si>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帕萨特</t>
    </r>
    <r>
      <rPr>
        <b/>
        <sz val="9"/>
        <color indexed="18"/>
        <rFont val="Arial"/>
        <charset val="134"/>
      </rPr>
      <t>/</t>
    </r>
    <r>
      <rPr>
        <b/>
        <sz val="9"/>
        <color indexed="18"/>
        <rFont val="宋体"/>
        <charset val="134"/>
      </rPr>
      <t>凯美瑞同级</t>
    </r>
  </si>
  <si>
    <t>驻地机场接送</t>
  </si>
  <si>
    <t>福州机场接送</t>
  </si>
  <si>
    <t>驻地车站接送</t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</si>
  <si>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奥迪</t>
    </r>
    <r>
      <rPr>
        <b/>
        <sz val="9"/>
        <color indexed="18"/>
        <rFont val="Arial"/>
        <charset val="134"/>
      </rPr>
      <t>A6/</t>
    </r>
    <r>
      <rPr>
        <b/>
        <sz val="9"/>
        <color indexed="18"/>
        <rFont val="宋体"/>
        <charset val="134"/>
      </rPr>
      <t>奔驰</t>
    </r>
    <r>
      <rPr>
        <b/>
        <sz val="9"/>
        <color indexed="18"/>
        <rFont val="Arial"/>
        <charset val="134"/>
      </rPr>
      <t>350</t>
    </r>
    <r>
      <rPr>
        <b/>
        <sz val="9"/>
        <color indexed="18"/>
        <rFont val="宋体"/>
        <charset val="134"/>
      </rPr>
      <t>同级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</si>
  <si>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考斯特</t>
    </r>
    <r>
      <rPr>
        <b/>
        <sz val="9"/>
        <color indexed="18"/>
        <rFont val="Arial"/>
        <charset val="134"/>
      </rPr>
      <t>-19</t>
    </r>
    <r>
      <rPr>
        <b/>
        <sz val="9"/>
        <color indexed="18"/>
        <rFont val="宋体"/>
        <charset val="134"/>
      </rPr>
      <t>座同级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</si>
  <si>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奔面</t>
    </r>
    <r>
      <rPr>
        <b/>
        <sz val="9"/>
        <color indexed="18"/>
        <rFont val="Arial"/>
        <charset val="134"/>
      </rPr>
      <t>MB100/</t>
    </r>
    <r>
      <rPr>
        <b/>
        <sz val="9"/>
        <color indexed="18"/>
        <rFont val="宋体"/>
        <charset val="134"/>
      </rPr>
      <t>丰田同级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</si>
  <si>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金龙</t>
    </r>
    <r>
      <rPr>
        <b/>
        <sz val="9"/>
        <color indexed="18"/>
        <rFont val="Arial"/>
        <charset val="134"/>
      </rPr>
      <t>35</t>
    </r>
    <r>
      <rPr>
        <b/>
        <sz val="9"/>
        <color indexed="18"/>
        <rFont val="宋体"/>
        <charset val="134"/>
      </rPr>
      <t>座同级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</si>
  <si>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金龙</t>
    </r>
    <r>
      <rPr>
        <b/>
        <sz val="9"/>
        <color indexed="18"/>
        <rFont val="Arial"/>
        <charset val="134"/>
      </rPr>
      <t>45</t>
    </r>
    <r>
      <rPr>
        <b/>
        <sz val="9"/>
        <color indexed="18"/>
        <rFont val="宋体"/>
        <charset val="134"/>
      </rPr>
      <t>座同级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</si>
  <si>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金龙</t>
    </r>
    <r>
      <rPr>
        <b/>
        <sz val="9"/>
        <color indexed="18"/>
        <rFont val="Arial"/>
        <charset val="134"/>
      </rPr>
      <t>52</t>
    </r>
    <r>
      <rPr>
        <b/>
        <sz val="9"/>
        <color indexed="18"/>
        <rFont val="宋体"/>
        <charset val="134"/>
      </rPr>
      <t>座同级</t>
    </r>
  </si>
  <si>
    <r>
      <rPr>
        <b/>
        <sz val="9"/>
        <color indexed="18"/>
        <rFont val="Arial"/>
        <charset val="134"/>
      </rPr>
      <t xml:space="preserve">OT Charge:
</t>
    </r>
    <r>
      <rPr>
        <b/>
        <sz val="9"/>
        <color indexed="18"/>
        <rFont val="宋体"/>
        <charset val="134"/>
      </rPr>
      <t>超时费：</t>
    </r>
  </si>
  <si>
    <r>
      <rPr>
        <b/>
        <sz val="10"/>
        <color indexed="8"/>
        <rFont val="Arial"/>
        <charset val="134"/>
      </rPr>
      <t xml:space="preserve">Subtotal for transport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</si>
  <si>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charset val="134"/>
      </rPr>
      <t xml:space="preserve">Catering </t>
    </r>
    <r>
      <rPr>
        <b/>
        <sz val="10"/>
        <color indexed="8"/>
        <rFont val="宋体"/>
        <charset val="134"/>
      </rPr>
      <t>餐：非酒店内</t>
    </r>
  </si>
  <si>
    <r>
      <rPr>
        <b/>
        <sz val="10"/>
        <color theme="1"/>
        <rFont val="Arial"/>
        <charset val="134"/>
      </rPr>
      <t>Date, name of restaurant</t>
    </r>
    <r>
      <rPr>
        <b/>
        <sz val="10"/>
        <color indexed="8"/>
        <rFont val="宋体"/>
        <charset val="134"/>
      </rPr>
      <t>日期：</t>
    </r>
  </si>
  <si>
    <r>
      <rPr>
        <b/>
        <sz val="10"/>
        <color indexed="8"/>
        <rFont val="Arial"/>
        <charset val="134"/>
      </rPr>
      <t xml:space="preserve">Meetings facilities </t>
    </r>
    <r>
      <rPr>
        <b/>
        <sz val="10"/>
        <color indexed="8"/>
        <rFont val="宋体"/>
        <charset val="134"/>
      </rPr>
      <t>会议设施：</t>
    </r>
  </si>
  <si>
    <r>
      <rPr>
        <b/>
        <sz val="10"/>
        <color theme="1"/>
        <rFont val="Arial"/>
        <charset val="134"/>
      </rPr>
      <t xml:space="preserve">Date, </t>
    </r>
    <r>
      <rPr>
        <b/>
        <sz val="10"/>
        <color indexed="8"/>
        <rFont val="宋体"/>
        <charset val="134"/>
      </rPr>
      <t>日期，非酒店内费用：</t>
    </r>
  </si>
  <si>
    <r>
      <rPr>
        <sz val="10"/>
        <color indexed="8"/>
        <rFont val="Arial"/>
        <charset val="134"/>
      </rPr>
      <t>Meeting Room</t>
    </r>
    <r>
      <rPr>
        <sz val="10"/>
        <color indexed="8"/>
        <rFont val="宋体"/>
        <charset val="134"/>
      </rPr>
      <t>会场</t>
    </r>
  </si>
  <si>
    <t>面积: eg:</t>
  </si>
  <si>
    <r>
      <rPr>
        <sz val="10"/>
        <color rgb="FF000000"/>
        <rFont val="宋体"/>
        <charset val="134"/>
      </rPr>
      <t>名称：</t>
    </r>
    <r>
      <rPr>
        <sz val="10"/>
        <color rgb="FF000000"/>
        <rFont val="Arial"/>
        <charset val="134"/>
      </rPr>
      <t>eg:</t>
    </r>
  </si>
  <si>
    <r>
      <rPr>
        <sz val="10"/>
        <color indexed="8"/>
        <rFont val="Arial"/>
        <charset val="134"/>
      </rPr>
      <t>Set-up and disassembly: dates to be specified</t>
    </r>
    <r>
      <rPr>
        <sz val="10"/>
        <color indexed="8"/>
        <rFont val="宋体"/>
        <charset val="134"/>
      </rPr>
      <t>搭建费用</t>
    </r>
  </si>
  <si>
    <r>
      <rPr>
        <sz val="10"/>
        <color rgb="FF000000"/>
        <rFont val="SimSun"/>
        <charset val="134"/>
      </rPr>
      <t>签到背景板</t>
    </r>
    <r>
      <rPr>
        <sz val="10"/>
        <color rgb="FF000000"/>
        <rFont val="微软雅黑"/>
        <charset val="134"/>
      </rPr>
      <t>（3</t>
    </r>
    <r>
      <rPr>
        <sz val="10"/>
        <color rgb="FF000000"/>
        <rFont val="Arial"/>
        <charset val="134"/>
      </rPr>
      <t>*5m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宋体"/>
        <charset val="134"/>
      </rPr>
      <t>（不足15平米按照15平米计算）</t>
    </r>
  </si>
  <si>
    <r>
      <rPr>
        <sz val="10"/>
        <color rgb="FF000000"/>
        <rFont val="宋体"/>
        <charset val="134"/>
      </rPr>
      <t>易拉宝 （180</t>
    </r>
    <r>
      <rPr>
        <sz val="10"/>
        <color rgb="FF000000"/>
        <rFont val="Arial"/>
        <charset val="134"/>
      </rPr>
      <t>*200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</si>
  <si>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微软雅黑"/>
        <charset val="134"/>
      </rPr>
      <t>议程</t>
    </r>
    <r>
      <rPr>
        <sz val="10"/>
        <color indexed="8"/>
        <rFont val="Arial"/>
        <charset val="134"/>
      </rPr>
      <t xml:space="preserve"> </t>
    </r>
    <r>
      <rPr>
        <sz val="10"/>
        <color rgb="FF000000"/>
        <rFont val="宋体"/>
        <charset val="134"/>
      </rPr>
      <t>（普通彩纸）</t>
    </r>
  </si>
  <si>
    <r>
      <rPr>
        <sz val="10"/>
        <color rgb="FF000000"/>
        <rFont val="微软雅黑"/>
        <charset val="134"/>
      </rPr>
      <t>桌卡</t>
    </r>
    <r>
      <rPr>
        <sz val="10"/>
        <color indexed="8"/>
        <rFont val="Arial"/>
        <charset val="134"/>
      </rPr>
      <t xml:space="preserve"> ·</t>
    </r>
    <r>
      <rPr>
        <sz val="10"/>
        <color rgb="FF000000"/>
        <rFont val="宋体"/>
        <charset val="134"/>
      </rPr>
      <t>（铜版纸覆膜）</t>
    </r>
  </si>
  <si>
    <r>
      <rPr>
        <sz val="10"/>
        <color rgb="FF000000"/>
        <rFont val="微软雅黑"/>
        <charset val="134"/>
      </rPr>
      <t>讲台帖 （</t>
    </r>
    <r>
      <rPr>
        <sz val="10"/>
        <color rgb="FF000000"/>
        <rFont val="Arial"/>
        <charset val="134"/>
      </rPr>
      <t>KT</t>
    </r>
    <r>
      <rPr>
        <sz val="10"/>
        <color rgb="FF000000"/>
        <rFont val="微软雅黑"/>
        <charset val="134"/>
      </rPr>
      <t>板）</t>
    </r>
  </si>
  <si>
    <r>
      <rPr>
        <sz val="10"/>
        <color rgb="FF000000"/>
        <rFont val="微软雅黑"/>
        <charset val="134"/>
      </rPr>
      <t>胸卡</t>
    </r>
    <r>
      <rPr>
        <sz val="10"/>
        <color indexed="8"/>
        <rFont val="Arial"/>
        <charset val="134"/>
      </rPr>
      <t xml:space="preserve"> </t>
    </r>
    <r>
      <rPr>
        <sz val="10"/>
        <color rgb="FF000000"/>
        <rFont val="宋体"/>
        <charset val="134"/>
      </rPr>
      <t>（</t>
    </r>
    <r>
      <rPr>
        <sz val="10"/>
        <color indexed="8"/>
        <rFont val="Arial"/>
        <charset val="134"/>
      </rPr>
      <t>PVC</t>
    </r>
    <r>
      <rPr>
        <sz val="10"/>
        <color rgb="FF000000"/>
        <rFont val="宋体"/>
        <charset val="134"/>
      </rPr>
      <t>）</t>
    </r>
  </si>
  <si>
    <r>
      <rPr>
        <b/>
        <sz val="10"/>
        <color indexed="8"/>
        <rFont val="Arial"/>
        <charset val="134"/>
      </rPr>
      <t>Registration</t>
    </r>
    <r>
      <rPr>
        <b/>
        <sz val="10"/>
        <color indexed="8"/>
        <rFont val="宋体"/>
        <charset val="134"/>
      </rPr>
      <t>注册：</t>
    </r>
  </si>
  <si>
    <r>
      <rPr>
        <sz val="10"/>
        <color indexed="8"/>
        <rFont val="Arial"/>
        <charset val="134"/>
      </rPr>
      <t xml:space="preserve">Visa </t>
    </r>
    <r>
      <rPr>
        <sz val="10"/>
        <rFont val="宋体"/>
        <charset val="134"/>
      </rPr>
      <t>签证：</t>
    </r>
    <r>
      <rPr>
        <sz val="10"/>
        <color indexed="10"/>
        <rFont val="宋体"/>
        <charset val="134"/>
      </rPr>
      <t>商务签证</t>
    </r>
  </si>
  <si>
    <r>
      <rPr>
        <sz val="10"/>
        <color indexed="8"/>
        <rFont val="Arial"/>
        <charset val="134"/>
      </rPr>
      <t>Insurances</t>
    </r>
    <r>
      <rPr>
        <sz val="10"/>
        <color indexed="8"/>
        <rFont val="宋体"/>
        <charset val="134"/>
      </rPr>
      <t>保险：</t>
    </r>
  </si>
  <si>
    <r>
      <rPr>
        <sz val="10"/>
        <color indexed="8"/>
        <rFont val="Arial"/>
        <charset val="134"/>
      </rPr>
      <t>Registration</t>
    </r>
    <r>
      <rPr>
        <sz val="10"/>
        <color indexed="8"/>
        <rFont val="宋体"/>
        <charset val="134"/>
      </rPr>
      <t>注册费：</t>
    </r>
  </si>
  <si>
    <r>
      <rPr>
        <sz val="10"/>
        <color indexed="8"/>
        <rFont val="Arial"/>
        <charset val="134"/>
      </rPr>
      <t xml:space="preserve">Others </t>
    </r>
    <r>
      <rPr>
        <sz val="10"/>
        <rFont val="宋体"/>
        <charset val="134"/>
      </rPr>
      <t>其他：</t>
    </r>
  </si>
  <si>
    <r>
      <rPr>
        <b/>
        <sz val="10"/>
        <color indexed="8"/>
        <rFont val="Arial"/>
        <charset val="134"/>
      </rPr>
      <t xml:space="preserve">Agency Management Fee </t>
    </r>
    <r>
      <rPr>
        <b/>
        <sz val="10"/>
        <color indexed="8"/>
        <rFont val="宋体"/>
        <charset val="134"/>
      </rPr>
      <t>服务费：</t>
    </r>
  </si>
  <si>
    <r>
      <rPr>
        <sz val="10"/>
        <rFont val="Arial"/>
        <charset val="134"/>
      </rPr>
      <t>Destinationation Escort</t>
    </r>
    <r>
      <rPr>
        <sz val="10"/>
        <rFont val="宋体"/>
        <charset val="134"/>
      </rPr>
      <t>地陪：</t>
    </r>
  </si>
  <si>
    <r>
      <rPr>
        <sz val="10"/>
        <rFont val="Arial"/>
        <charset val="134"/>
      </rPr>
      <t xml:space="preserve">Accommondation </t>
    </r>
    <r>
      <rPr>
        <sz val="10"/>
        <rFont val="宋体"/>
        <charset val="134"/>
      </rPr>
      <t>住宿</t>
    </r>
  </si>
  <si>
    <r>
      <rPr>
        <sz val="10"/>
        <rFont val="Arial"/>
        <charset val="134"/>
      </rPr>
      <t>Transportation</t>
    </r>
    <r>
      <rPr>
        <sz val="10"/>
        <rFont val="宋体"/>
        <charset val="134"/>
      </rPr>
      <t>交通</t>
    </r>
    <r>
      <rPr>
        <sz val="10"/>
        <rFont val="Arial"/>
        <charset val="134"/>
      </rPr>
      <t xml:space="preserve"> </t>
    </r>
  </si>
  <si>
    <r>
      <rPr>
        <b/>
        <sz val="10"/>
        <color indexed="18"/>
        <rFont val="Arial"/>
        <charset val="134"/>
      </rPr>
      <t>Service change (  %)</t>
    </r>
    <r>
      <rPr>
        <b/>
        <sz val="10"/>
        <color indexed="18"/>
        <rFont val="宋体"/>
        <charset val="134"/>
      </rPr>
      <t>服务费</t>
    </r>
    <r>
      <rPr>
        <sz val="10"/>
        <color indexed="18"/>
        <rFont val="宋体"/>
        <charset val="134"/>
      </rPr>
      <t>；</t>
    </r>
    <r>
      <rPr>
        <b/>
        <sz val="10"/>
        <color indexed="10"/>
        <rFont val="宋体"/>
        <charset val="134"/>
      </rPr>
      <t>（非酒店部分）</t>
    </r>
  </si>
  <si>
    <r>
      <rPr>
        <b/>
        <sz val="10"/>
        <color indexed="8"/>
        <rFont val="Arial"/>
        <charset val="134"/>
      </rPr>
      <t xml:space="preserve">Subtotal for meetings </t>
    </r>
    <r>
      <rPr>
        <b/>
        <sz val="10"/>
        <color indexed="8"/>
        <rFont val="宋体"/>
        <charset val="134"/>
      </rPr>
      <t>小计：</t>
    </r>
    <r>
      <rPr>
        <b/>
        <sz val="10"/>
        <color indexed="8"/>
        <rFont val="Arial"/>
        <charset val="134"/>
      </rPr>
      <t xml:space="preserve"> </t>
    </r>
    <r>
      <rPr>
        <b/>
        <sz val="10"/>
        <color indexed="8"/>
        <rFont val="宋体"/>
        <charset val="134"/>
      </rPr>
      <t>含酒店部分服务费包括直付</t>
    </r>
  </si>
  <si>
    <r>
      <rPr>
        <b/>
        <sz val="10"/>
        <color indexed="8"/>
        <rFont val="Arial"/>
        <charset val="134"/>
      </rPr>
      <t xml:space="preserve">Tax change (  %) </t>
    </r>
    <r>
      <rPr>
        <b/>
        <sz val="10"/>
        <color indexed="8"/>
        <rFont val="宋体"/>
        <charset val="134"/>
      </rPr>
      <t>增值税费；</t>
    </r>
  </si>
  <si>
    <r>
      <rPr>
        <b/>
        <sz val="10"/>
        <color indexed="8"/>
        <rFont val="Arial"/>
        <charset val="134"/>
      </rPr>
      <t xml:space="preserve">Actual additionalexpenses </t>
    </r>
    <r>
      <rPr>
        <b/>
        <sz val="10"/>
        <color indexed="8"/>
        <rFont val="宋体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</si>
  <si>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</si>
  <si>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</si>
  <si>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charset val="134"/>
      </rPr>
      <t>桌花</t>
    </r>
    <r>
      <rPr>
        <b/>
        <sz val="10"/>
        <color indexed="10"/>
        <rFont val="Arial"/>
        <charset val="134"/>
      </rPr>
      <t>/</t>
    </r>
    <r>
      <rPr>
        <b/>
        <sz val="10"/>
        <color indexed="10"/>
        <rFont val="宋体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</si>
  <si>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</si>
  <si>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</si>
  <si>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</si>
  <si>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</si>
  <si>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</si>
  <si>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</si>
  <si>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charset val="134"/>
      </rPr>
      <t>Subtotal of actual additional expenses</t>
    </r>
    <r>
      <rPr>
        <b/>
        <sz val="10"/>
        <color indexed="8"/>
        <rFont val="宋体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</si>
  <si>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</si>
  <si>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</si>
  <si>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charset val="134"/>
      </rPr>
      <t xml:space="preserve">Total in RMB
</t>
    </r>
    <r>
      <rPr>
        <b/>
        <sz val="10"/>
        <color indexed="8"/>
        <rFont val="宋体"/>
        <charset val="134"/>
      </rPr>
      <t>预计总额</t>
    </r>
  </si>
  <si>
    <r>
      <rPr>
        <b/>
        <sz val="10"/>
        <color indexed="8"/>
        <rFont val="Arial"/>
        <charset val="134"/>
      </rPr>
      <t xml:space="preserve">Average cost per person and per day
</t>
    </r>
    <r>
      <rPr>
        <b/>
        <sz val="10"/>
        <color indexed="8"/>
        <rFont val="宋体"/>
        <charset val="134"/>
      </rPr>
      <t>预计人均日消费</t>
    </r>
    <r>
      <rPr>
        <b/>
        <sz val="10"/>
        <color indexed="8"/>
        <rFont val="Arial"/>
        <charset val="134"/>
      </rPr>
      <t xml:space="preserve"> </t>
    </r>
  </si>
  <si>
    <r>
      <rPr>
        <b/>
        <sz val="10"/>
        <color indexed="8"/>
        <rFont val="Arial"/>
        <charset val="134"/>
      </rPr>
      <t xml:space="preserve">Total in RMB 
</t>
    </r>
    <r>
      <rPr>
        <b/>
        <sz val="10"/>
        <color indexed="8"/>
        <rFont val="宋体"/>
        <charset val="134"/>
      </rPr>
      <t>实际总额</t>
    </r>
  </si>
  <si>
    <r>
      <rPr>
        <b/>
        <sz val="10"/>
        <color indexed="8"/>
        <rFont val="Arial"/>
        <charset val="134"/>
      </rPr>
      <t xml:space="preserve">Average cost per person and per day
</t>
    </r>
    <r>
      <rPr>
        <b/>
        <sz val="10"/>
        <color indexed="8"/>
        <rFont val="宋体"/>
        <charset val="134"/>
      </rPr>
      <t>实际人均日消费</t>
    </r>
    <r>
      <rPr>
        <b/>
        <sz val="10"/>
        <color indexed="8"/>
        <rFont val="Arial"/>
        <charset val="134"/>
      </rPr>
      <t xml:space="preserve"> </t>
    </r>
  </si>
  <si>
    <t>Uni(SAV)RMB</t>
  </si>
  <si>
    <r>
      <rPr>
        <b/>
        <sz val="10"/>
        <rFont val="Arial"/>
        <charset val="134"/>
      </rPr>
      <t xml:space="preserve">1 Accommodation </t>
    </r>
    <r>
      <rPr>
        <b/>
        <sz val="10"/>
        <rFont val="宋体"/>
        <charset val="134"/>
      </rPr>
      <t>住宿：</t>
    </r>
  </si>
  <si>
    <r>
      <rPr>
        <b/>
        <sz val="10"/>
        <rFont val="Arial"/>
        <charset val="134"/>
      </rPr>
      <t xml:space="preserve">2 Catering </t>
    </r>
    <r>
      <rPr>
        <b/>
        <sz val="10"/>
        <rFont val="宋体"/>
        <charset val="134"/>
      </rPr>
      <t>餐：酒店内</t>
    </r>
  </si>
  <si>
    <r>
      <rPr>
        <b/>
        <sz val="10"/>
        <rFont val="Arial"/>
        <charset val="134"/>
      </rPr>
      <t>3 Meeting room</t>
    </r>
    <r>
      <rPr>
        <b/>
        <sz val="10"/>
        <rFont val="宋体"/>
        <charset val="134"/>
      </rPr>
      <t>：酒店内</t>
    </r>
  </si>
  <si>
    <r>
      <rPr>
        <b/>
        <sz val="10"/>
        <rFont val="Arial"/>
        <charset val="134"/>
      </rPr>
      <t>4 Transport --Non Air</t>
    </r>
    <r>
      <rPr>
        <b/>
        <sz val="10"/>
        <rFont val="宋体"/>
        <charset val="134"/>
      </rPr>
      <t>其他交通工具：</t>
    </r>
  </si>
  <si>
    <r>
      <rPr>
        <b/>
        <sz val="10"/>
        <rFont val="Arial"/>
        <charset val="134"/>
      </rPr>
      <t xml:space="preserve">5 Catering </t>
    </r>
    <r>
      <rPr>
        <b/>
        <sz val="10"/>
        <rFont val="宋体"/>
        <charset val="134"/>
      </rPr>
      <t>餐：非酒店内</t>
    </r>
  </si>
  <si>
    <r>
      <rPr>
        <b/>
        <sz val="10"/>
        <rFont val="Arial"/>
        <charset val="134"/>
      </rPr>
      <t xml:space="preserve">6 Meetings facilities </t>
    </r>
    <r>
      <rPr>
        <b/>
        <sz val="10"/>
        <rFont val="宋体"/>
        <charset val="134"/>
      </rPr>
      <t>会议设施：</t>
    </r>
  </si>
  <si>
    <r>
      <rPr>
        <b/>
        <sz val="10"/>
        <rFont val="Arial"/>
        <charset val="134"/>
      </rPr>
      <t>7 Registration</t>
    </r>
    <r>
      <rPr>
        <b/>
        <sz val="10"/>
        <rFont val="宋体"/>
        <charset val="134"/>
      </rPr>
      <t>注册：</t>
    </r>
  </si>
  <si>
    <r>
      <rPr>
        <b/>
        <sz val="10"/>
        <rFont val="Arial"/>
        <charset val="134"/>
      </rPr>
      <t>8 Agency Management Fee</t>
    </r>
    <r>
      <rPr>
        <b/>
        <sz val="10"/>
        <rFont val="宋体"/>
        <charset val="134"/>
      </rPr>
      <t>服务费：</t>
    </r>
  </si>
  <si>
    <r>
      <rPr>
        <b/>
        <sz val="10"/>
        <rFont val="Arial"/>
        <charset val="134"/>
      </rPr>
      <t xml:space="preserve">10 Tax VAT </t>
    </r>
    <r>
      <rPr>
        <b/>
        <sz val="10"/>
        <rFont val="宋体"/>
        <charset val="134"/>
      </rPr>
      <t>增值税税金</t>
    </r>
  </si>
  <si>
    <r>
      <rPr>
        <b/>
        <sz val="10"/>
        <rFont val="Arial"/>
        <charset val="134"/>
      </rPr>
      <t>9 Actual additionalexpenses</t>
    </r>
    <r>
      <rPr>
        <b/>
        <sz val="10"/>
        <rFont val="宋体"/>
        <charset val="134"/>
      </rPr>
      <t>实际增项费用</t>
    </r>
  </si>
  <si>
    <r>
      <rPr>
        <b/>
        <sz val="10"/>
        <rFont val="Arial"/>
        <charset val="134"/>
      </rPr>
      <t xml:space="preserve">10 total </t>
    </r>
    <r>
      <rPr>
        <b/>
        <sz val="10"/>
        <rFont val="宋体"/>
        <charset val="134"/>
      </rPr>
      <t>总计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</si>
</sst>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-* #,##0.00_ _€_-;\-* #,##0.00_ _€_-;_-* &quot;-&quot;??_ _€_-;_-@_-"/>
  </numFmts>
  <fonts count="69">
    <font>
      <sz val="12"/>
      <name val="宋体"/>
      <charset val="134"/>
    </font>
    <font>
      <sz val="10"/>
      <name val="Arial"/>
      <charset val="134"/>
    </font>
    <font>
      <sz val="10"/>
      <name val="Arial"/>
      <charset val="134"/>
    </font>
    <font>
      <b/>
      <sz val="16"/>
      <name val="Arial"/>
      <charset val="134"/>
    </font>
    <font>
      <b/>
      <sz val="10"/>
      <color indexed="8"/>
      <name val="Arial"/>
      <charset val="134"/>
    </font>
    <font>
      <b/>
      <sz val="10"/>
      <color indexed="10"/>
      <name val="宋体"/>
      <charset val="134"/>
    </font>
    <font>
      <u/>
      <sz val="11"/>
      <color rgb="FF0000FF"/>
      <name val="等线"/>
      <charset val="0"/>
      <scheme val="minor"/>
    </font>
    <font>
      <b/>
      <sz val="12"/>
      <color theme="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Arial"/>
      <charset val="134"/>
    </font>
    <font>
      <b/>
      <sz val="10"/>
      <color indexed="18"/>
      <name val="Arial"/>
      <charset val="134"/>
    </font>
    <font>
      <b/>
      <sz val="10"/>
      <color theme="1"/>
      <name val="Arial"/>
      <charset val="134"/>
    </font>
    <font>
      <b/>
      <sz val="10"/>
      <color indexed="18"/>
      <name val="Arial"/>
      <charset val="134"/>
    </font>
    <font>
      <b/>
      <sz val="10"/>
      <color indexed="18"/>
      <name val="宋体"/>
      <charset val="134"/>
    </font>
    <font>
      <sz val="10"/>
      <color indexed="8"/>
      <name val="Arial"/>
      <charset val="134"/>
    </font>
    <font>
      <sz val="10"/>
      <color rgb="FFFF0000"/>
      <name val="Arial"/>
      <charset val="134"/>
    </font>
    <font>
      <sz val="10"/>
      <color rgb="FFFF0000"/>
      <name val="Arial"/>
      <charset val="134"/>
    </font>
    <font>
      <b/>
      <sz val="10"/>
      <color indexed="8"/>
      <name val="Arial"/>
      <charset val="134"/>
    </font>
    <font>
      <b/>
      <sz val="10"/>
      <name val="Arial"/>
      <charset val="134"/>
    </font>
    <font>
      <b/>
      <sz val="10"/>
      <color indexed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9"/>
      <color indexed="18"/>
      <name val="Arial"/>
      <charset val="134"/>
    </font>
    <font>
      <b/>
      <sz val="9"/>
      <color indexed="18"/>
      <name val="宋体"/>
      <charset val="134"/>
    </font>
    <font>
      <sz val="10"/>
      <color indexed="10"/>
      <name val="Arial"/>
      <charset val="134"/>
    </font>
    <font>
      <b/>
      <sz val="10"/>
      <name val="Trebuchet MS"/>
      <charset val="134"/>
    </font>
    <font>
      <b/>
      <sz val="10"/>
      <color indexed="10"/>
      <name val="Arial"/>
      <charset val="134"/>
    </font>
    <font>
      <sz val="12"/>
      <name val="Arial"/>
      <charset val="134"/>
    </font>
    <font>
      <sz val="12"/>
      <name val="Arial"/>
      <charset val="134"/>
    </font>
    <font>
      <sz val="10"/>
      <name val="宋体"/>
      <charset val="134"/>
    </font>
    <font>
      <sz val="10"/>
      <name val="微软雅黑"/>
      <charset val="134"/>
    </font>
    <font>
      <b/>
      <sz val="10"/>
      <color rgb="FFFF0000"/>
      <name val="宋体"/>
      <charset val="134"/>
    </font>
    <font>
      <b/>
      <sz val="10"/>
      <color rgb="FF002060"/>
      <name val="宋体"/>
      <charset val="134"/>
    </font>
    <font>
      <b/>
      <sz val="10"/>
      <color rgb="FFFF0000"/>
      <name val="Arial"/>
      <charset val="134"/>
    </font>
    <font>
      <b/>
      <sz val="12"/>
      <color indexed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Verdana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18"/>
      <name val="宋体"/>
      <charset val="134"/>
    </font>
    <font>
      <sz val="10"/>
      <color indexed="18"/>
      <name val="宋体"/>
      <charset val="134"/>
    </font>
    <font>
      <sz val="10"/>
      <color rgb="FF000000"/>
      <name val="SimSun"/>
      <charset val="134"/>
    </font>
    <font>
      <sz val="10"/>
      <color rgb="FF000000"/>
      <name val="微软雅黑"/>
      <charset val="134"/>
    </font>
    <font>
      <sz val="10"/>
      <color indexed="10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 tint="0.349986266670736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29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19" borderId="30" applyNumberFormat="0" applyFon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53" fillId="23" borderId="33" applyNumberFormat="0" applyAlignment="0" applyProtection="0">
      <alignment vertical="center"/>
    </xf>
    <xf numFmtId="0" fontId="54" fillId="23" borderId="29" applyNumberFormat="0" applyAlignment="0" applyProtection="0">
      <alignment vertical="center"/>
    </xf>
    <xf numFmtId="0" fontId="55" fillId="24" borderId="34" applyNumberFormat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7" fillId="0" borderId="36" applyNumberFormat="0" applyFill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177" fontId="60" fillId="0" borderId="0" applyFont="0" applyFill="0" applyBorder="0" applyAlignment="0" applyProtection="0"/>
    <xf numFmtId="0" fontId="60" fillId="0" borderId="0"/>
  </cellStyleXfs>
  <cellXfs count="261">
    <xf numFmtId="0" fontId="0" fillId="0" borderId="0" xfId="0"/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1" xfId="50" applyFont="1" applyFill="1" applyBorder="1" applyAlignment="1" applyProtection="1">
      <alignment horizontal="center" vertical="center" wrapText="1"/>
      <protection locked="0"/>
    </xf>
    <xf numFmtId="0" fontId="3" fillId="2" borderId="2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Alignment="1" applyProtection="1">
      <alignment vertical="center"/>
      <protection locked="0"/>
    </xf>
    <xf numFmtId="0" fontId="4" fillId="3" borderId="3" xfId="50" applyFont="1" applyFill="1" applyBorder="1" applyAlignment="1" applyProtection="1">
      <alignment horizontal="left" vertical="center"/>
      <protection locked="0"/>
    </xf>
    <xf numFmtId="0" fontId="4" fillId="3" borderId="4" xfId="50" applyFont="1" applyFill="1" applyBorder="1" applyAlignment="1" applyProtection="1">
      <alignment horizontal="left" vertical="center"/>
      <protection locked="0"/>
    </xf>
    <xf numFmtId="0" fontId="4" fillId="3" borderId="5" xfId="50" applyFont="1" applyFill="1" applyBorder="1" applyAlignment="1" applyProtection="1">
      <alignment horizontal="left" vertical="center"/>
      <protection locked="0"/>
    </xf>
    <xf numFmtId="0" fontId="5" fillId="2" borderId="3" xfId="50" applyFont="1" applyFill="1" applyBorder="1" applyAlignment="1" applyProtection="1">
      <alignment horizontal="center" vertical="center"/>
      <protection locked="0"/>
    </xf>
    <xf numFmtId="0" fontId="5" fillId="2" borderId="4" xfId="50" applyFont="1" applyFill="1" applyBorder="1" applyAlignment="1" applyProtection="1">
      <alignment horizontal="center" vertical="center"/>
      <protection locked="0"/>
    </xf>
    <xf numFmtId="0" fontId="6" fillId="2" borderId="3" xfId="10" applyFill="1" applyBorder="1" applyAlignment="1" applyProtection="1">
      <alignment horizontal="center" vertical="center"/>
      <protection locked="0"/>
    </xf>
    <xf numFmtId="0" fontId="4" fillId="3" borderId="6" xfId="50" applyFont="1" applyFill="1" applyBorder="1" applyAlignment="1" applyProtection="1">
      <alignment horizontal="left" vertical="center"/>
      <protection locked="0"/>
    </xf>
    <xf numFmtId="0" fontId="7" fillId="4" borderId="7" xfId="50" applyFont="1" applyFill="1" applyBorder="1" applyAlignment="1" applyProtection="1">
      <alignment horizontal="left" vertical="center" wrapText="1"/>
      <protection locked="0"/>
    </xf>
    <xf numFmtId="0" fontId="7" fillId="4" borderId="8" xfId="50" applyFont="1" applyFill="1" applyBorder="1" applyAlignment="1" applyProtection="1">
      <alignment horizontal="left" vertical="center" wrapText="1"/>
      <protection locked="0"/>
    </xf>
    <xf numFmtId="0" fontId="8" fillId="5" borderId="3" xfId="50" applyFont="1" applyFill="1" applyBorder="1" applyAlignment="1" applyProtection="1">
      <alignment horizontal="center" vertical="center"/>
      <protection locked="0"/>
    </xf>
    <xf numFmtId="0" fontId="8" fillId="5" borderId="4" xfId="50" applyFont="1" applyFill="1" applyBorder="1" applyAlignment="1" applyProtection="1">
      <alignment horizontal="center" vertical="center"/>
      <protection locked="0"/>
    </xf>
    <xf numFmtId="0" fontId="9" fillId="0" borderId="3" xfId="50" applyFont="1" applyBorder="1" applyAlignment="1" applyProtection="1">
      <alignment horizontal="left" vertical="center"/>
      <protection locked="0"/>
    </xf>
    <xf numFmtId="0" fontId="9" fillId="0" borderId="4" xfId="50" applyFont="1" applyBorder="1" applyAlignment="1" applyProtection="1">
      <alignment horizontal="left" vertical="center"/>
      <protection locked="0"/>
    </xf>
    <xf numFmtId="0" fontId="9" fillId="0" borderId="5" xfId="50" applyFont="1" applyBorder="1" applyAlignment="1" applyProtection="1">
      <alignment horizontal="left" vertical="center"/>
      <protection locked="0"/>
    </xf>
    <xf numFmtId="0" fontId="10" fillId="0" borderId="6" xfId="50" applyFont="1" applyBorder="1" applyAlignment="1" applyProtection="1">
      <alignment vertical="center"/>
      <protection locked="0"/>
    </xf>
    <xf numFmtId="0" fontId="1" fillId="5" borderId="6" xfId="50" applyFont="1" applyFill="1" applyBorder="1" applyAlignment="1" applyProtection="1">
      <alignment horizontal="center" vertical="center"/>
      <protection locked="0"/>
    </xf>
    <xf numFmtId="0" fontId="11" fillId="6" borderId="3" xfId="50" applyFont="1" applyFill="1" applyBorder="1" applyAlignment="1" applyProtection="1">
      <alignment horizontal="left" vertical="center"/>
      <protection locked="0"/>
    </xf>
    <xf numFmtId="0" fontId="11" fillId="6" borderId="4" xfId="50" applyFont="1" applyFill="1" applyBorder="1" applyAlignment="1" applyProtection="1">
      <alignment horizontal="left" vertical="center"/>
      <protection locked="0"/>
    </xf>
    <xf numFmtId="0" fontId="11" fillId="6" borderId="5" xfId="50" applyFont="1" applyFill="1" applyBorder="1" applyAlignment="1" applyProtection="1">
      <alignment horizontal="left" vertical="center"/>
      <protection locked="0"/>
    </xf>
    <xf numFmtId="9" fontId="10" fillId="0" borderId="6" xfId="50" applyNumberFormat="1" applyFont="1" applyBorder="1" applyAlignment="1" applyProtection="1">
      <alignment horizontal="left" vertical="center" wrapText="1"/>
      <protection locked="0"/>
    </xf>
    <xf numFmtId="0" fontId="12" fillId="5" borderId="6" xfId="50" applyFont="1" applyFill="1" applyBorder="1" applyAlignment="1" applyProtection="1">
      <alignment horizontal="left" vertical="center" wrapText="1"/>
      <protection locked="0"/>
    </xf>
    <xf numFmtId="0" fontId="10" fillId="5" borderId="6" xfId="50" applyFont="1" applyFill="1" applyBorder="1" applyAlignment="1" applyProtection="1">
      <alignment horizontal="center" vertical="center" wrapText="1"/>
      <protection locked="0"/>
    </xf>
    <xf numFmtId="0" fontId="13" fillId="6" borderId="3" xfId="50" applyFont="1" applyFill="1" applyBorder="1" applyAlignment="1" applyProtection="1">
      <alignment horizontal="center" vertical="center" wrapText="1"/>
      <protection locked="0"/>
    </xf>
    <xf numFmtId="0" fontId="13" fillId="6" borderId="4" xfId="50" applyFont="1" applyFill="1" applyBorder="1" applyAlignment="1" applyProtection="1">
      <alignment horizontal="center" vertical="center" wrapText="1"/>
      <protection locked="0"/>
    </xf>
    <xf numFmtId="0" fontId="14" fillId="0" borderId="3" xfId="50" applyFont="1" applyFill="1" applyBorder="1" applyAlignment="1" applyProtection="1">
      <alignment horizontal="center" vertical="center" wrapText="1"/>
      <protection locked="0"/>
    </xf>
    <xf numFmtId="0" fontId="13" fillId="0" borderId="5" xfId="50" applyFont="1" applyFill="1" applyBorder="1" applyAlignment="1" applyProtection="1">
      <alignment horizontal="center" vertical="center" wrapText="1"/>
      <protection locked="0"/>
    </xf>
    <xf numFmtId="0" fontId="15" fillId="0" borderId="6" xfId="50" applyFont="1" applyFill="1" applyBorder="1" applyAlignment="1" applyProtection="1">
      <alignment horizontal="center" vertical="center" wrapText="1"/>
      <protection locked="0"/>
    </xf>
    <xf numFmtId="0" fontId="16" fillId="0" borderId="6" xfId="50" applyFont="1" applyFill="1" applyBorder="1" applyAlignment="1" applyProtection="1">
      <alignment horizontal="center" vertical="center" wrapText="1"/>
      <protection locked="0"/>
    </xf>
    <xf numFmtId="0" fontId="16" fillId="0" borderId="6" xfId="5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0" fillId="0" borderId="6" xfId="50" applyFont="1" applyBorder="1" applyAlignment="1" applyProtection="1">
      <alignment horizontal="center" vertical="center" wrapText="1"/>
      <protection locked="0"/>
    </xf>
    <xf numFmtId="0" fontId="17" fillId="0" borderId="6" xfId="50" applyFont="1" applyBorder="1" applyAlignment="1" applyProtection="1">
      <alignment horizontal="center" vertical="center" wrapText="1"/>
      <protection locked="0"/>
    </xf>
    <xf numFmtId="0" fontId="17" fillId="0" borderId="6" xfId="50" applyFont="1" applyBorder="1" applyAlignment="1" applyProtection="1">
      <alignment horizontal="center" vertical="center"/>
      <protection locked="0"/>
    </xf>
    <xf numFmtId="0" fontId="18" fillId="0" borderId="3" xfId="50" applyFont="1" applyBorder="1" applyAlignment="1" applyProtection="1">
      <alignment horizontal="left" vertical="center"/>
      <protection locked="0"/>
    </xf>
    <xf numFmtId="0" fontId="18" fillId="0" borderId="4" xfId="50" applyFont="1" applyBorder="1" applyAlignment="1" applyProtection="1">
      <alignment horizontal="left" vertical="center"/>
      <protection locked="0"/>
    </xf>
    <xf numFmtId="0" fontId="18" fillId="0" borderId="5" xfId="50" applyFont="1" applyBorder="1" applyAlignment="1" applyProtection="1">
      <alignment horizontal="left" vertical="center"/>
      <protection locked="0"/>
    </xf>
    <xf numFmtId="0" fontId="10" fillId="5" borderId="6" xfId="50" applyFont="1" applyFill="1" applyBorder="1" applyAlignment="1" applyProtection="1">
      <alignment horizontal="center" vertical="center"/>
      <protection locked="0"/>
    </xf>
    <xf numFmtId="0" fontId="19" fillId="3" borderId="6" xfId="50" applyFont="1" applyFill="1" applyBorder="1" applyAlignment="1" applyProtection="1">
      <alignment horizontal="center" vertical="center" wrapText="1"/>
      <protection locked="0"/>
    </xf>
    <xf numFmtId="0" fontId="18" fillId="3" borderId="3" xfId="50" applyFont="1" applyFill="1" applyBorder="1" applyAlignment="1" applyProtection="1">
      <alignment horizontal="left" vertical="center" wrapText="1"/>
      <protection locked="0"/>
    </xf>
    <xf numFmtId="0" fontId="18" fillId="3" borderId="4" xfId="50" applyFont="1" applyFill="1" applyBorder="1" applyAlignment="1" applyProtection="1">
      <alignment horizontal="left" vertical="center" wrapText="1"/>
      <protection locked="0"/>
    </xf>
    <xf numFmtId="0" fontId="18" fillId="3" borderId="5" xfId="50" applyFont="1" applyFill="1" applyBorder="1" applyAlignment="1" applyProtection="1">
      <alignment horizontal="left" vertical="center" wrapText="1"/>
      <protection locked="0"/>
    </xf>
    <xf numFmtId="0" fontId="18" fillId="3" borderId="6" xfId="50" applyFont="1" applyFill="1" applyBorder="1" applyAlignment="1" applyProtection="1">
      <alignment vertical="center" wrapText="1"/>
      <protection locked="0"/>
    </xf>
    <xf numFmtId="0" fontId="20" fillId="5" borderId="3" xfId="0" applyFont="1" applyFill="1" applyBorder="1" applyAlignment="1" applyProtection="1">
      <alignment horizontal="center" vertical="center"/>
      <protection locked="0"/>
    </xf>
    <xf numFmtId="0" fontId="20" fillId="5" borderId="4" xfId="0" applyFont="1" applyFill="1" applyBorder="1" applyAlignment="1" applyProtection="1">
      <alignment horizontal="center" vertical="center"/>
      <protection locked="0"/>
    </xf>
    <xf numFmtId="0" fontId="20" fillId="5" borderId="5" xfId="0" applyFont="1" applyFill="1" applyBorder="1" applyAlignment="1" applyProtection="1">
      <alignment horizontal="center" vertical="center"/>
      <protection locked="0"/>
    </xf>
    <xf numFmtId="0" fontId="1" fillId="5" borderId="6" xfId="50" applyFont="1" applyFill="1" applyBorder="1" applyAlignment="1" applyProtection="1">
      <alignment horizontal="center" vertical="center" wrapText="1"/>
      <protection locked="0"/>
    </xf>
    <xf numFmtId="0" fontId="19" fillId="5" borderId="6" xfId="50" applyFont="1" applyFill="1" applyBorder="1" applyAlignment="1" applyProtection="1">
      <alignment horizontal="center" vertical="center"/>
      <protection locked="0"/>
    </xf>
    <xf numFmtId="0" fontId="12" fillId="5" borderId="3" xfId="50" applyFont="1" applyFill="1" applyBorder="1" applyAlignment="1" applyProtection="1">
      <alignment horizontal="left" vertical="center"/>
      <protection locked="0"/>
    </xf>
    <xf numFmtId="0" fontId="12" fillId="5" borderId="4" xfId="50" applyFont="1" applyFill="1" applyBorder="1" applyAlignment="1" applyProtection="1">
      <alignment horizontal="left" vertical="center"/>
      <protection locked="0"/>
    </xf>
    <xf numFmtId="0" fontId="12" fillId="5" borderId="5" xfId="50" applyFont="1" applyFill="1" applyBorder="1" applyAlignment="1" applyProtection="1">
      <alignment horizontal="left" vertical="center"/>
      <protection locked="0"/>
    </xf>
    <xf numFmtId="0" fontId="10" fillId="6" borderId="3" xfId="50" applyFont="1" applyFill="1" applyBorder="1" applyAlignment="1" applyProtection="1">
      <alignment horizontal="left" vertical="center"/>
      <protection locked="0"/>
    </xf>
    <xf numFmtId="0" fontId="10" fillId="6" borderId="4" xfId="50" applyFont="1" applyFill="1" applyBorder="1" applyAlignment="1" applyProtection="1">
      <alignment horizontal="left" vertical="center"/>
      <protection locked="0"/>
    </xf>
    <xf numFmtId="0" fontId="21" fillId="6" borderId="4" xfId="50" applyFont="1" applyFill="1" applyBorder="1" applyAlignment="1" applyProtection="1">
      <alignment horizontal="center" vertical="center"/>
      <protection locked="0"/>
    </xf>
    <xf numFmtId="0" fontId="22" fillId="6" borderId="4" xfId="50" applyFont="1" applyFill="1" applyBorder="1" applyAlignment="1" applyProtection="1">
      <alignment horizontal="center" vertical="center"/>
      <protection locked="0"/>
    </xf>
    <xf numFmtId="0" fontId="22" fillId="6" borderId="5" xfId="50" applyFont="1" applyFill="1" applyBorder="1" applyAlignment="1" applyProtection="1">
      <alignment horizontal="center" vertical="center"/>
      <protection locked="0"/>
    </xf>
    <xf numFmtId="0" fontId="10" fillId="0" borderId="6" xfId="50" applyFont="1" applyBorder="1" applyAlignment="1" applyProtection="1">
      <alignment horizontal="left" vertical="center" wrapText="1"/>
      <protection locked="0"/>
    </xf>
    <xf numFmtId="0" fontId="23" fillId="6" borderId="4" xfId="50" applyFont="1" applyFill="1" applyBorder="1" applyAlignment="1" applyProtection="1">
      <alignment horizontal="center" vertical="center"/>
      <protection locked="0"/>
    </xf>
    <xf numFmtId="0" fontId="10" fillId="6" borderId="4" xfId="50" applyFont="1" applyFill="1" applyBorder="1" applyAlignment="1" applyProtection="1">
      <alignment horizontal="center" vertical="center"/>
      <protection locked="0"/>
    </xf>
    <xf numFmtId="0" fontId="10" fillId="6" borderId="5" xfId="50" applyFont="1" applyFill="1" applyBorder="1" applyAlignment="1" applyProtection="1">
      <alignment horizontal="center" vertical="center"/>
      <protection locked="0"/>
    </xf>
    <xf numFmtId="0" fontId="10" fillId="6" borderId="6" xfId="50" applyFont="1" applyFill="1" applyBorder="1" applyAlignment="1" applyProtection="1">
      <alignment horizontal="left" vertical="center" wrapText="1"/>
      <protection locked="0"/>
    </xf>
    <xf numFmtId="43" fontId="24" fillId="0" borderId="6" xfId="50" applyNumberFormat="1" applyFont="1" applyBorder="1" applyAlignment="1">
      <alignment horizontal="center" vertical="center"/>
    </xf>
    <xf numFmtId="43" fontId="1" fillId="0" borderId="6" xfId="50" applyNumberFormat="1" applyFont="1" applyBorder="1" applyAlignment="1">
      <alignment horizontal="center" vertical="center"/>
    </xf>
    <xf numFmtId="0" fontId="10" fillId="5" borderId="6" xfId="50" applyFont="1" applyFill="1" applyBorder="1" applyAlignment="1" applyProtection="1">
      <alignment vertical="center"/>
      <protection locked="0"/>
    </xf>
    <xf numFmtId="0" fontId="19" fillId="5" borderId="6" xfId="50" applyFont="1" applyFill="1" applyBorder="1" applyAlignment="1" applyProtection="1">
      <alignment horizontal="center" vertical="center" wrapText="1"/>
      <protection locked="0"/>
    </xf>
    <xf numFmtId="0" fontId="18" fillId="5" borderId="3" xfId="50" applyFont="1" applyFill="1" applyBorder="1" applyAlignment="1" applyProtection="1">
      <alignment horizontal="left" vertical="center" wrapText="1"/>
      <protection locked="0"/>
    </xf>
    <xf numFmtId="0" fontId="18" fillId="5" borderId="4" xfId="50" applyFont="1" applyFill="1" applyBorder="1" applyAlignment="1" applyProtection="1">
      <alignment horizontal="left" vertical="center" wrapText="1"/>
      <protection locked="0"/>
    </xf>
    <xf numFmtId="0" fontId="18" fillId="5" borderId="5" xfId="50" applyFont="1" applyFill="1" applyBorder="1" applyAlignment="1" applyProtection="1">
      <alignment horizontal="left" vertical="center" wrapText="1"/>
      <protection locked="0"/>
    </xf>
    <xf numFmtId="0" fontId="18" fillId="5" borderId="6" xfId="50" applyFont="1" applyFill="1" applyBorder="1" applyAlignment="1" applyProtection="1">
      <alignment vertical="center" wrapText="1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2" fillId="5" borderId="9" xfId="50" applyFont="1" applyFill="1" applyBorder="1" applyAlignment="1" applyProtection="1">
      <alignment horizontal="left" vertical="center"/>
      <protection locked="0"/>
    </xf>
    <xf numFmtId="0" fontId="12" fillId="5" borderId="10" xfId="50" applyFont="1" applyFill="1" applyBorder="1" applyAlignment="1" applyProtection="1">
      <alignment horizontal="left" vertical="center"/>
      <protection locked="0"/>
    </xf>
    <xf numFmtId="0" fontId="12" fillId="5" borderId="11" xfId="50" applyFont="1" applyFill="1" applyBorder="1" applyAlignment="1" applyProtection="1">
      <alignment horizontal="left" vertical="center"/>
      <protection locked="0"/>
    </xf>
    <xf numFmtId="0" fontId="25" fillId="6" borderId="3" xfId="50" applyFont="1" applyFill="1" applyBorder="1" applyAlignment="1" applyProtection="1">
      <alignment horizontal="center" vertical="center"/>
      <protection locked="0"/>
    </xf>
    <xf numFmtId="0" fontId="26" fillId="0" borderId="4" xfId="50" applyFont="1" applyBorder="1" applyAlignment="1" applyProtection="1">
      <alignment horizontal="left" vertical="center" wrapText="1"/>
      <protection locked="0"/>
    </xf>
    <xf numFmtId="0" fontId="27" fillId="0" borderId="4" xfId="50" applyFont="1" applyBorder="1" applyAlignment="1" applyProtection="1">
      <alignment horizontal="left" vertical="center"/>
      <protection locked="0"/>
    </xf>
    <xf numFmtId="0" fontId="27" fillId="0" borderId="5" xfId="50" applyFont="1" applyBorder="1" applyAlignment="1" applyProtection="1">
      <alignment horizontal="left" vertical="center"/>
      <protection locked="0"/>
    </xf>
    <xf numFmtId="0" fontId="10" fillId="0" borderId="5" xfId="50" applyFont="1" applyBorder="1" applyAlignment="1" applyProtection="1">
      <alignment vertical="center"/>
      <protection locked="0"/>
    </xf>
    <xf numFmtId="0" fontId="25" fillId="6" borderId="3" xfId="50" applyFont="1" applyFill="1" applyBorder="1" applyAlignment="1" applyProtection="1">
      <alignment horizontal="left" vertical="center"/>
      <protection locked="0"/>
    </xf>
    <xf numFmtId="0" fontId="10" fillId="6" borderId="5" xfId="50" applyFont="1" applyFill="1" applyBorder="1" applyAlignment="1" applyProtection="1">
      <alignment vertical="center"/>
      <protection locked="0"/>
    </xf>
    <xf numFmtId="0" fontId="17" fillId="7" borderId="6" xfId="50" applyFont="1" applyFill="1" applyBorder="1" applyAlignment="1" applyProtection="1">
      <alignment horizontal="center" vertical="center" wrapText="1"/>
      <protection locked="0"/>
    </xf>
    <xf numFmtId="0" fontId="17" fillId="7" borderId="6" xfId="50" applyFont="1" applyFill="1" applyBorder="1" applyAlignment="1" applyProtection="1">
      <alignment horizontal="center" vertical="center"/>
      <protection locked="0"/>
    </xf>
    <xf numFmtId="0" fontId="23" fillId="6" borderId="3" xfId="50" applyFont="1" applyFill="1" applyBorder="1" applyAlignment="1" applyProtection="1">
      <alignment horizontal="left" vertical="center"/>
      <protection locked="0"/>
    </xf>
    <xf numFmtId="0" fontId="11" fillId="6" borderId="6" xfId="50" applyFont="1" applyFill="1" applyBorder="1" applyAlignment="1" applyProtection="1">
      <alignment horizontal="left" vertical="center"/>
      <protection locked="0"/>
    </xf>
    <xf numFmtId="0" fontId="1" fillId="0" borderId="6" xfId="50" applyFont="1" applyBorder="1" applyAlignment="1" applyProtection="1">
      <alignment horizontal="center" vertical="center"/>
      <protection locked="0"/>
    </xf>
    <xf numFmtId="0" fontId="7" fillId="4" borderId="3" xfId="50" applyFont="1" applyFill="1" applyBorder="1" applyAlignment="1" applyProtection="1">
      <alignment horizontal="left" vertical="center" wrapText="1"/>
      <protection locked="0"/>
    </xf>
    <xf numFmtId="0" fontId="7" fillId="4" borderId="4" xfId="50" applyFont="1" applyFill="1" applyBorder="1" applyAlignment="1" applyProtection="1">
      <alignment horizontal="left" vertical="center" wrapText="1"/>
      <protection locked="0"/>
    </xf>
    <xf numFmtId="0" fontId="18" fillId="3" borderId="3" xfId="50" applyFont="1" applyFill="1" applyBorder="1" applyAlignment="1" applyProtection="1">
      <alignment horizontal="center" vertical="center" wrapText="1"/>
      <protection locked="0"/>
    </xf>
    <xf numFmtId="0" fontId="18" fillId="3" borderId="4" xfId="50" applyFont="1" applyFill="1" applyBorder="1" applyAlignment="1" applyProtection="1">
      <alignment horizontal="center" vertical="center" wrapText="1"/>
      <protection locked="0"/>
    </xf>
    <xf numFmtId="0" fontId="18" fillId="3" borderId="5" xfId="50" applyFont="1" applyFill="1" applyBorder="1" applyAlignment="1" applyProtection="1">
      <alignment horizontal="center" vertical="center" wrapText="1"/>
      <protection locked="0"/>
    </xf>
    <xf numFmtId="0" fontId="11" fillId="5" borderId="3" xfId="50" applyFont="1" applyFill="1" applyBorder="1" applyAlignment="1" applyProtection="1">
      <alignment horizontal="left" vertical="center" wrapText="1"/>
      <protection locked="0"/>
    </xf>
    <xf numFmtId="0" fontId="11" fillId="5" borderId="4" xfId="50" applyFont="1" applyFill="1" applyBorder="1" applyAlignment="1" applyProtection="1">
      <alignment horizontal="left" vertical="center" wrapText="1"/>
      <protection locked="0"/>
    </xf>
    <xf numFmtId="0" fontId="11" fillId="5" borderId="5" xfId="50" applyFont="1" applyFill="1" applyBorder="1" applyAlignment="1" applyProtection="1">
      <alignment horizontal="left" vertical="center" wrapText="1"/>
      <protection locked="0"/>
    </xf>
    <xf numFmtId="0" fontId="12" fillId="5" borderId="3" xfId="50" applyFont="1" applyFill="1" applyBorder="1" applyAlignment="1" applyProtection="1">
      <alignment horizontal="left" vertical="center" wrapText="1"/>
      <protection locked="0"/>
    </xf>
    <xf numFmtId="0" fontId="12" fillId="5" borderId="4" xfId="50" applyFont="1" applyFill="1" applyBorder="1" applyAlignment="1" applyProtection="1">
      <alignment horizontal="left" vertical="center" wrapText="1"/>
      <protection locked="0"/>
    </xf>
    <xf numFmtId="0" fontId="12" fillId="5" borderId="5" xfId="50" applyFont="1" applyFill="1" applyBorder="1" applyAlignment="1" applyProtection="1">
      <alignment horizontal="left" vertical="center" wrapText="1"/>
      <protection locked="0"/>
    </xf>
    <xf numFmtId="0" fontId="28" fillId="6" borderId="3" xfId="50" applyFont="1" applyFill="1" applyBorder="1" applyAlignment="1" applyProtection="1">
      <alignment horizontal="left" vertical="center" wrapText="1"/>
      <protection locked="0"/>
    </xf>
    <xf numFmtId="0" fontId="28" fillId="6" borderId="4" xfId="50" applyFont="1" applyFill="1" applyBorder="1" applyAlignment="1" applyProtection="1">
      <alignment horizontal="left" vertical="center" wrapText="1"/>
      <protection locked="0"/>
    </xf>
    <xf numFmtId="0" fontId="29" fillId="6" borderId="5" xfId="50" applyFont="1" applyFill="1" applyBorder="1" applyAlignment="1" applyProtection="1">
      <alignment vertical="center" wrapText="1"/>
      <protection locked="0"/>
    </xf>
    <xf numFmtId="0" fontId="28" fillId="6" borderId="5" xfId="50" applyFont="1" applyFill="1" applyBorder="1" applyAlignment="1" applyProtection="1">
      <alignment vertical="center" wrapText="1"/>
      <protection locked="0"/>
    </xf>
    <xf numFmtId="0" fontId="28" fillId="6" borderId="11" xfId="50" applyFont="1" applyFill="1" applyBorder="1" applyAlignment="1" applyProtection="1">
      <alignment horizontal="left" vertical="center" wrapText="1"/>
      <protection locked="0"/>
    </xf>
    <xf numFmtId="0" fontId="10" fillId="0" borderId="5" xfId="50" applyFont="1" applyBorder="1" applyAlignment="1" applyProtection="1">
      <alignment horizontal="center" vertical="center" wrapText="1"/>
      <protection locked="0"/>
    </xf>
    <xf numFmtId="0" fontId="28" fillId="6" borderId="5" xfId="50" applyFont="1" applyFill="1" applyBorder="1" applyAlignment="1" applyProtection="1">
      <alignment horizontal="left" vertical="center" wrapText="1"/>
      <protection locked="0"/>
    </xf>
    <xf numFmtId="0" fontId="10" fillId="5" borderId="3" xfId="50" applyFont="1" applyFill="1" applyBorder="1" applyAlignment="1" applyProtection="1">
      <alignment horizontal="center" vertical="center"/>
      <protection locked="0"/>
    </xf>
    <xf numFmtId="0" fontId="10" fillId="5" borderId="4" xfId="50" applyFont="1" applyFill="1" applyBorder="1" applyAlignment="1" applyProtection="1">
      <alignment horizontal="center" vertical="center"/>
      <protection locked="0"/>
    </xf>
    <xf numFmtId="0" fontId="10" fillId="0" borderId="5" xfId="50" applyFont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vertical="center"/>
      <protection locked="0"/>
    </xf>
    <xf numFmtId="0" fontId="10" fillId="6" borderId="3" xfId="50" applyFont="1" applyFill="1" applyBorder="1" applyAlignment="1" applyProtection="1">
      <alignment horizontal="center" vertical="center"/>
      <protection locked="0"/>
    </xf>
    <xf numFmtId="0" fontId="27" fillId="6" borderId="4" xfId="50" applyFont="1" applyFill="1" applyBorder="1" applyAlignment="1" applyProtection="1">
      <alignment vertical="center"/>
      <protection locked="0"/>
    </xf>
    <xf numFmtId="0" fontId="23" fillId="6" borderId="5" xfId="50" applyFont="1" applyFill="1" applyBorder="1" applyAlignment="1" applyProtection="1">
      <alignment horizontal="left" vertical="center"/>
      <protection locked="0"/>
    </xf>
    <xf numFmtId="0" fontId="10" fillId="6" borderId="6" xfId="50" applyFont="1" applyFill="1" applyBorder="1" applyAlignment="1" applyProtection="1">
      <alignment horizontal="left" vertical="center"/>
      <protection locked="0"/>
    </xf>
    <xf numFmtId="0" fontId="10" fillId="6" borderId="5" xfId="50" applyFont="1" applyFill="1" applyBorder="1" applyAlignment="1" applyProtection="1">
      <alignment horizontal="left" vertical="center"/>
      <protection locked="0"/>
    </xf>
    <xf numFmtId="0" fontId="25" fillId="6" borderId="4" xfId="50" applyFont="1" applyFill="1" applyBorder="1" applyAlignment="1" applyProtection="1">
      <alignment horizontal="left" vertical="center"/>
      <protection locked="0"/>
    </xf>
    <xf numFmtId="0" fontId="25" fillId="6" borderId="5" xfId="50" applyFont="1" applyFill="1" applyBorder="1" applyAlignment="1" applyProtection="1">
      <alignment horizontal="left" vertical="center"/>
      <protection locked="0"/>
    </xf>
    <xf numFmtId="0" fontId="5" fillId="2" borderId="5" xfId="50" applyFont="1" applyFill="1" applyBorder="1" applyAlignment="1" applyProtection="1">
      <alignment horizontal="center" vertical="center"/>
      <protection locked="0"/>
    </xf>
    <xf numFmtId="0" fontId="2" fillId="0" borderId="0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>
      <alignment vertical="center"/>
      <protection locked="0"/>
    </xf>
    <xf numFmtId="0" fontId="2" fillId="0" borderId="0" xfId="50" applyFont="1" applyFill="1" applyBorder="1" applyAlignment="1" applyProtection="1">
      <alignment vertical="center"/>
      <protection locked="0"/>
    </xf>
    <xf numFmtId="0" fontId="15" fillId="5" borderId="12" xfId="50" applyFont="1" applyFill="1" applyBorder="1" applyAlignment="1" applyProtection="1">
      <alignment horizontal="center" vertical="center" wrapText="1"/>
      <protection locked="0"/>
    </xf>
    <xf numFmtId="0" fontId="2" fillId="5" borderId="12" xfId="50" applyFont="1" applyFill="1" applyBorder="1" applyAlignment="1" applyProtection="1">
      <alignment horizontal="center" vertical="center" wrapText="1"/>
      <protection locked="0"/>
    </xf>
    <xf numFmtId="0" fontId="30" fillId="0" borderId="13" xfId="50" applyFont="1" applyFill="1" applyBorder="1" applyAlignment="1" applyProtection="1">
      <alignment vertical="center"/>
      <protection locked="0"/>
    </xf>
    <xf numFmtId="0" fontId="30" fillId="8" borderId="13" xfId="50" applyFont="1" applyFill="1" applyBorder="1" applyAlignment="1" applyProtection="1">
      <alignment vertical="center"/>
      <protection locked="0"/>
    </xf>
    <xf numFmtId="0" fontId="30" fillId="0" borderId="6" xfId="50" applyFont="1" applyFill="1" applyBorder="1" applyAlignment="1" applyProtection="1">
      <alignment vertical="center"/>
      <protection locked="0"/>
    </xf>
    <xf numFmtId="0" fontId="30" fillId="8" borderId="6" xfId="50" applyFont="1" applyFill="1" applyBorder="1" applyAlignment="1" applyProtection="1">
      <alignment vertical="center"/>
      <protection locked="0"/>
    </xf>
    <xf numFmtId="0" fontId="8" fillId="5" borderId="5" xfId="50" applyFont="1" applyFill="1" applyBorder="1" applyAlignment="1" applyProtection="1">
      <alignment horizontal="center" vertical="center"/>
      <protection locked="0"/>
    </xf>
    <xf numFmtId="0" fontId="8" fillId="5" borderId="6" xfId="50" applyFont="1" applyFill="1" applyBorder="1" applyAlignment="1" applyProtection="1">
      <alignment horizontal="center" vertical="center"/>
      <protection locked="0"/>
    </xf>
    <xf numFmtId="0" fontId="31" fillId="5" borderId="6" xfId="50" applyFont="1" applyFill="1" applyBorder="1" applyAlignment="1" applyProtection="1">
      <alignment horizontal="center" vertical="center"/>
      <protection locked="0"/>
    </xf>
    <xf numFmtId="0" fontId="19" fillId="5" borderId="3" xfId="50" applyFont="1" applyFill="1" applyBorder="1" applyAlignment="1" applyProtection="1">
      <alignment horizontal="center" vertical="center"/>
      <protection locked="0"/>
    </xf>
    <xf numFmtId="0" fontId="19" fillId="5" borderId="4" xfId="50" applyFont="1" applyFill="1" applyBorder="1" applyAlignment="1" applyProtection="1">
      <alignment horizontal="center" vertical="center"/>
      <protection locked="0"/>
    </xf>
    <xf numFmtId="44" fontId="32" fillId="0" borderId="6" xfId="50" applyNumberFormat="1" applyFont="1" applyBorder="1" applyAlignment="1">
      <alignment vertical="center"/>
    </xf>
    <xf numFmtId="0" fontId="1" fillId="9" borderId="6" xfId="50" applyFont="1" applyFill="1" applyBorder="1" applyAlignment="1" applyProtection="1">
      <alignment horizontal="center" vertical="center"/>
      <protection locked="0"/>
    </xf>
    <xf numFmtId="177" fontId="1" fillId="9" borderId="6" xfId="49" applyFont="1" applyFill="1" applyBorder="1" applyAlignment="1" applyProtection="1">
      <alignment vertical="center"/>
      <protection locked="0"/>
    </xf>
    <xf numFmtId="44" fontId="32" fillId="9" borderId="6" xfId="50" applyNumberFormat="1" applyFont="1" applyFill="1" applyBorder="1" applyAlignment="1">
      <alignment vertical="center"/>
    </xf>
    <xf numFmtId="43" fontId="1" fillId="10" borderId="6" xfId="50" applyNumberFormat="1" applyFont="1" applyFill="1" applyBorder="1" applyAlignment="1">
      <alignment vertical="center"/>
    </xf>
    <xf numFmtId="0" fontId="10" fillId="9" borderId="6" xfId="50" applyFont="1" applyFill="1" applyBorder="1" applyAlignment="1" applyProtection="1">
      <alignment horizontal="center" vertical="center" wrapText="1"/>
      <protection locked="0"/>
    </xf>
    <xf numFmtId="0" fontId="10" fillId="9" borderId="6" xfId="50" applyFont="1" applyFill="1" applyBorder="1" applyAlignment="1" applyProtection="1">
      <alignment horizontal="center" vertical="center"/>
      <protection locked="0"/>
    </xf>
    <xf numFmtId="44" fontId="32" fillId="11" borderId="6" xfId="50" applyNumberFormat="1" applyFont="1" applyFill="1" applyBorder="1" applyAlignment="1">
      <alignment vertical="center"/>
    </xf>
    <xf numFmtId="43" fontId="2" fillId="0" borderId="6" xfId="50" applyNumberFormat="1" applyFont="1" applyFill="1" applyBorder="1" applyAlignment="1" applyProtection="1">
      <alignment vertical="center"/>
    </xf>
    <xf numFmtId="0" fontId="15" fillId="12" borderId="6" xfId="50" applyFont="1" applyFill="1" applyBorder="1" applyAlignment="1" applyProtection="1">
      <alignment horizontal="center" vertical="center" wrapText="1"/>
      <protection locked="0"/>
    </xf>
    <xf numFmtId="0" fontId="15" fillId="12" borderId="6" xfId="50" applyFont="1" applyFill="1" applyBorder="1" applyAlignment="1" applyProtection="1">
      <alignment horizontal="center" vertical="center"/>
      <protection locked="0"/>
    </xf>
    <xf numFmtId="43" fontId="2" fillId="12" borderId="6" xfId="50" applyNumberFormat="1" applyFont="1" applyFill="1" applyBorder="1" applyAlignment="1" applyProtection="1">
      <alignment vertical="center"/>
    </xf>
    <xf numFmtId="43" fontId="2" fillId="13" borderId="6" xfId="50" applyNumberFormat="1" applyFont="1" applyFill="1" applyBorder="1" applyAlignment="1" applyProtection="1">
      <alignment vertical="center"/>
    </xf>
    <xf numFmtId="0" fontId="10" fillId="0" borderId="6" xfId="50" applyFont="1" applyFill="1" applyBorder="1" applyAlignment="1" applyProtection="1">
      <alignment horizontal="center" vertical="center" wrapText="1"/>
      <protection locked="0"/>
    </xf>
    <xf numFmtId="43" fontId="1" fillId="0" borderId="6" xfId="50" applyNumberFormat="1" applyFont="1" applyBorder="1" applyAlignment="1">
      <alignment vertical="center"/>
    </xf>
    <xf numFmtId="43" fontId="1" fillId="9" borderId="6" xfId="50" applyNumberFormat="1" applyFont="1" applyFill="1" applyBorder="1" applyAlignment="1">
      <alignment vertical="center"/>
    </xf>
    <xf numFmtId="0" fontId="19" fillId="5" borderId="6" xfId="50" applyFont="1" applyFill="1" applyBorder="1" applyAlignment="1" applyProtection="1">
      <alignment vertical="center"/>
      <protection locked="0"/>
    </xf>
    <xf numFmtId="0" fontId="10" fillId="5" borderId="6" xfId="50" applyFont="1" applyFill="1" applyBorder="1" applyAlignment="1" applyProtection="1">
      <alignment vertical="center" wrapText="1"/>
      <protection locked="0"/>
    </xf>
    <xf numFmtId="177" fontId="1" fillId="5" borderId="6" xfId="49" applyFont="1" applyFill="1" applyBorder="1" applyAlignment="1" applyProtection="1">
      <alignment vertical="center"/>
      <protection locked="0"/>
    </xf>
    <xf numFmtId="0" fontId="10" fillId="7" borderId="6" xfId="50" applyFont="1" applyFill="1" applyBorder="1" applyAlignment="1" applyProtection="1">
      <alignment horizontal="center" vertical="center" wrapText="1"/>
      <protection locked="0"/>
    </xf>
    <xf numFmtId="43" fontId="1" fillId="7" borderId="6" xfId="50" applyNumberFormat="1" applyFont="1" applyFill="1" applyBorder="1" applyAlignment="1">
      <alignment vertical="center"/>
    </xf>
    <xf numFmtId="0" fontId="10" fillId="5" borderId="5" xfId="50" applyFont="1" applyFill="1" applyBorder="1" applyAlignment="1" applyProtection="1">
      <alignment horizontal="center" vertical="center"/>
      <protection locked="0"/>
    </xf>
    <xf numFmtId="0" fontId="3" fillId="2" borderId="14" xfId="5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33" fillId="0" borderId="0" xfId="0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1" fillId="0" borderId="0" xfId="50" applyFont="1" applyAlignment="1" applyProtection="1">
      <alignment vertical="center"/>
      <protection locked="0"/>
    </xf>
    <xf numFmtId="0" fontId="19" fillId="5" borderId="5" xfId="5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35" fillId="0" borderId="6" xfId="0" applyFont="1" applyFill="1" applyBorder="1" applyAlignment="1" applyProtection="1">
      <alignment vertical="center"/>
      <protection locked="0"/>
    </xf>
    <xf numFmtId="0" fontId="24" fillId="0" borderId="6" xfId="0" applyFont="1" applyBorder="1" applyAlignment="1" applyProtection="1">
      <alignment vertical="center"/>
      <protection locked="0"/>
    </xf>
    <xf numFmtId="44" fontId="32" fillId="10" borderId="6" xfId="50" applyNumberFormat="1" applyFont="1" applyFill="1" applyBorder="1" applyAlignment="1">
      <alignment vertical="center"/>
    </xf>
    <xf numFmtId="0" fontId="19" fillId="5" borderId="6" xfId="0" applyFont="1" applyFill="1" applyBorder="1" applyAlignment="1" applyProtection="1">
      <alignment vertical="center"/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10" fillId="0" borderId="3" xfId="50" applyFont="1" applyBorder="1" applyAlignment="1" applyProtection="1">
      <alignment horizontal="left" vertical="center"/>
      <protection locked="0"/>
    </xf>
    <xf numFmtId="0" fontId="10" fillId="0" borderId="4" xfId="50" applyFont="1" applyBorder="1" applyAlignment="1" applyProtection="1">
      <alignment horizontal="left" vertical="center"/>
      <protection locked="0"/>
    </xf>
    <xf numFmtId="0" fontId="27" fillId="6" borderId="5" xfId="50" applyFont="1" applyFill="1" applyBorder="1" applyAlignment="1" applyProtection="1">
      <alignment vertical="center"/>
      <protection locked="0"/>
    </xf>
    <xf numFmtId="0" fontId="10" fillId="6" borderId="15" xfId="50" applyFont="1" applyFill="1" applyBorder="1" applyAlignment="1" applyProtection="1">
      <alignment horizontal="left" vertical="center"/>
      <protection locked="0"/>
    </xf>
    <xf numFmtId="0" fontId="10" fillId="6" borderId="16" xfId="50" applyFont="1" applyFill="1" applyBorder="1" applyAlignment="1" applyProtection="1">
      <alignment horizontal="left" vertical="center"/>
      <protection locked="0"/>
    </xf>
    <xf numFmtId="0" fontId="10" fillId="6" borderId="8" xfId="50" applyFont="1" applyFill="1" applyBorder="1" applyAlignment="1" applyProtection="1">
      <alignment horizontal="left" vertical="center"/>
      <protection locked="0"/>
    </xf>
    <xf numFmtId="0" fontId="10" fillId="6" borderId="17" xfId="50" applyFont="1" applyFill="1" applyBorder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5" xfId="0" applyFont="1" applyFill="1" applyBorder="1" applyAlignment="1" applyProtection="1">
      <alignment horizontal="left" vertical="center" wrapText="1"/>
      <protection locked="0"/>
    </xf>
    <xf numFmtId="0" fontId="36" fillId="5" borderId="6" xfId="5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20" fillId="0" borderId="5" xfId="0" applyFont="1" applyBorder="1" applyAlignment="1" applyProtection="1">
      <alignment horizontal="left" vertical="center"/>
      <protection locked="0"/>
    </xf>
    <xf numFmtId="0" fontId="10" fillId="3" borderId="6" xfId="50" applyFont="1" applyFill="1" applyBorder="1" applyAlignment="1" applyProtection="1">
      <alignment horizontal="left" vertical="center" wrapText="1"/>
      <protection locked="0"/>
    </xf>
    <xf numFmtId="0" fontId="10" fillId="3" borderId="6" xfId="50" applyFont="1" applyFill="1" applyBorder="1" applyAlignment="1" applyProtection="1">
      <alignment horizontal="center" vertical="center" wrapText="1"/>
      <protection locked="0"/>
    </xf>
    <xf numFmtId="0" fontId="10" fillId="3" borderId="6" xfId="50" applyFont="1" applyFill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37" fillId="6" borderId="3" xfId="50" applyFont="1" applyFill="1" applyBorder="1" applyAlignment="1" applyProtection="1">
      <alignment horizontal="left" vertical="center"/>
      <protection locked="0"/>
    </xf>
    <xf numFmtId="0" fontId="37" fillId="6" borderId="4" xfId="50" applyFont="1" applyFill="1" applyBorder="1" applyAlignment="1" applyProtection="1">
      <alignment horizontal="left" vertical="center"/>
      <protection locked="0"/>
    </xf>
    <xf numFmtId="0" fontId="37" fillId="6" borderId="5" xfId="50" applyFont="1" applyFill="1" applyBorder="1" applyAlignment="1" applyProtection="1">
      <alignment horizontal="left" vertical="center"/>
      <protection locked="0"/>
    </xf>
    <xf numFmtId="0" fontId="38" fillId="0" borderId="3" xfId="0" applyFont="1" applyBorder="1" applyAlignment="1" applyProtection="1">
      <alignment horizontal="left" vertical="center" wrapText="1"/>
      <protection locked="0"/>
    </xf>
    <xf numFmtId="0" fontId="38" fillId="0" borderId="4" xfId="0" applyFont="1" applyBorder="1" applyAlignment="1" applyProtection="1">
      <alignment horizontal="left" vertical="center" wrapText="1"/>
      <protection locked="0"/>
    </xf>
    <xf numFmtId="0" fontId="38" fillId="0" borderId="5" xfId="0" applyFont="1" applyBorder="1" applyAlignment="1" applyProtection="1">
      <alignment horizontal="left" vertical="center" wrapText="1"/>
      <protection locked="0"/>
    </xf>
    <xf numFmtId="9" fontId="10" fillId="3" borderId="6" xfId="50" applyNumberFormat="1" applyFont="1" applyFill="1" applyBorder="1" applyAlignment="1" applyProtection="1">
      <alignment horizontal="left" vertical="center" wrapText="1"/>
      <protection locked="0"/>
    </xf>
    <xf numFmtId="9" fontId="10" fillId="5" borderId="6" xfId="5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50" applyFont="1" applyAlignment="1">
      <alignment vertical="center"/>
    </xf>
    <xf numFmtId="0" fontId="1" fillId="0" borderId="0" xfId="50" applyFont="1" applyAlignment="1">
      <alignment vertical="center"/>
    </xf>
    <xf numFmtId="0" fontId="19" fillId="5" borderId="1" xfId="50" applyFont="1" applyFill="1" applyBorder="1" applyAlignment="1">
      <alignment horizontal="center" vertical="center"/>
    </xf>
    <xf numFmtId="0" fontId="19" fillId="5" borderId="14" xfId="50" applyFont="1" applyFill="1" applyBorder="1" applyAlignment="1">
      <alignment horizontal="center" vertical="center"/>
    </xf>
    <xf numFmtId="0" fontId="19" fillId="5" borderId="1" xfId="50" applyFont="1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18" fillId="5" borderId="18" xfId="50" applyFont="1" applyFill="1" applyBorder="1" applyAlignment="1">
      <alignment horizontal="center" vertical="center" wrapText="1"/>
    </xf>
    <xf numFmtId="0" fontId="19" fillId="5" borderId="15" xfId="50" applyFont="1" applyFill="1" applyBorder="1" applyAlignment="1">
      <alignment horizontal="left" vertical="center"/>
    </xf>
    <xf numFmtId="0" fontId="19" fillId="5" borderId="20" xfId="50" applyFont="1" applyFill="1" applyBorder="1" applyAlignment="1">
      <alignment horizontal="left" vertical="center"/>
    </xf>
    <xf numFmtId="44" fontId="1" fillId="0" borderId="15" xfId="0" applyNumberFormat="1" applyFont="1" applyBorder="1" applyAlignment="1">
      <alignment horizontal="center" vertical="center"/>
    </xf>
    <xf numFmtId="44" fontId="1" fillId="5" borderId="15" xfId="0" applyNumberFormat="1" applyFont="1" applyFill="1" applyBorder="1" applyAlignment="1">
      <alignment horizontal="center" vertical="center"/>
    </xf>
    <xf numFmtId="44" fontId="32" fillId="0" borderId="21" xfId="0" applyNumberFormat="1" applyFont="1" applyBorder="1" applyAlignment="1">
      <alignment horizontal="center" vertical="center"/>
    </xf>
    <xf numFmtId="43" fontId="1" fillId="0" borderId="6" xfId="50" applyNumberFormat="1" applyFont="1" applyBorder="1"/>
    <xf numFmtId="43" fontId="1" fillId="11" borderId="6" xfId="50" applyNumberFormat="1" applyFont="1" applyFill="1" applyBorder="1" applyAlignment="1">
      <alignment vertical="center"/>
    </xf>
    <xf numFmtId="177" fontId="1" fillId="0" borderId="6" xfId="49" applyFont="1" applyFill="1" applyBorder="1" applyAlignment="1" applyProtection="1">
      <alignment vertical="center"/>
      <protection locked="0"/>
    </xf>
    <xf numFmtId="43" fontId="1" fillId="3" borderId="6" xfId="50" applyNumberFormat="1" applyFont="1" applyFill="1" applyBorder="1" applyAlignment="1" applyProtection="1">
      <alignment vertical="center"/>
      <protection locked="0"/>
    </xf>
    <xf numFmtId="43" fontId="1" fillId="9" borderId="6" xfId="50" applyNumberFormat="1" applyFont="1" applyFill="1" applyBorder="1" applyAlignment="1" applyProtection="1">
      <alignment vertical="center"/>
      <protection locked="0"/>
    </xf>
    <xf numFmtId="176" fontId="1" fillId="3" borderId="6" xfId="50" applyNumberFormat="1" applyFont="1" applyFill="1" applyBorder="1" applyAlignment="1" applyProtection="1">
      <alignment horizontal="center" vertical="center"/>
      <protection locked="0"/>
    </xf>
    <xf numFmtId="4" fontId="1" fillId="3" borderId="6" xfId="50" applyNumberFormat="1" applyFont="1" applyFill="1" applyBorder="1" applyAlignment="1" applyProtection="1">
      <alignment vertical="center"/>
      <protection locked="0"/>
    </xf>
    <xf numFmtId="44" fontId="32" fillId="11" borderId="6" xfId="50" applyNumberFormat="1" applyFont="1" applyFill="1" applyBorder="1" applyAlignment="1" applyProtection="1">
      <alignment vertical="center"/>
      <protection locked="0"/>
    </xf>
    <xf numFmtId="43" fontId="1" fillId="5" borderId="6" xfId="50" applyNumberFormat="1" applyFont="1" applyFill="1" applyBorder="1" applyAlignment="1" applyProtection="1">
      <alignment vertical="center"/>
      <protection locked="0"/>
    </xf>
    <xf numFmtId="44" fontId="1" fillId="5" borderId="6" xfId="50" applyNumberFormat="1" applyFont="1" applyFill="1" applyBorder="1" applyAlignment="1" applyProtection="1">
      <alignment vertical="center"/>
      <protection locked="0"/>
    </xf>
    <xf numFmtId="176" fontId="32" fillId="3" borderId="6" xfId="50" applyNumberFormat="1" applyFont="1" applyFill="1" applyBorder="1" applyAlignment="1" applyProtection="1">
      <alignment horizontal="center" vertical="center"/>
      <protection locked="0"/>
    </xf>
    <xf numFmtId="0" fontId="19" fillId="5" borderId="2" xfId="50" applyFont="1" applyFill="1" applyBorder="1" applyAlignment="1" applyProtection="1">
      <alignment horizontal="center" vertical="center"/>
      <protection locked="0"/>
    </xf>
    <xf numFmtId="0" fontId="19" fillId="5" borderId="14" xfId="50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8" fillId="5" borderId="22" xfId="50" applyFont="1" applyFill="1" applyBorder="1" applyAlignment="1">
      <alignment horizontal="center" vertical="center" wrapText="1"/>
    </xf>
    <xf numFmtId="0" fontId="18" fillId="5" borderId="23" xfId="50" applyFont="1" applyFill="1" applyBorder="1" applyAlignment="1">
      <alignment horizontal="center" vertical="center" wrapText="1"/>
    </xf>
    <xf numFmtId="0" fontId="18" fillId="5" borderId="19" xfId="5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/>
    </xf>
    <xf numFmtId="44" fontId="1" fillId="0" borderId="2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4" fontId="1" fillId="9" borderId="15" xfId="0" applyNumberFormat="1" applyFont="1" applyFill="1" applyBorder="1" applyAlignment="1">
      <alignment horizontal="center" vertical="center"/>
    </xf>
    <xf numFmtId="44" fontId="1" fillId="9" borderId="5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43" fontId="1" fillId="10" borderId="25" xfId="50" applyNumberFormat="1" applyFont="1" applyFill="1" applyBorder="1" applyAlignment="1">
      <alignment vertical="center"/>
    </xf>
    <xf numFmtId="44" fontId="1" fillId="5" borderId="20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44" fontId="32" fillId="0" borderId="26" xfId="0" applyNumberFormat="1" applyFont="1" applyBorder="1" applyAlignment="1">
      <alignment horizontal="center" vertical="center"/>
    </xf>
    <xf numFmtId="44" fontId="1" fillId="0" borderId="21" xfId="0" applyNumberFormat="1" applyFont="1" applyBorder="1" applyAlignment="1">
      <alignment horizontal="center" vertical="center"/>
    </xf>
    <xf numFmtId="44" fontId="1" fillId="0" borderId="26" xfId="0" applyNumberFormat="1" applyFont="1" applyBorder="1" applyAlignment="1">
      <alignment horizontal="center" vertical="center"/>
    </xf>
    <xf numFmtId="44" fontId="39" fillId="9" borderId="21" xfId="0" applyNumberFormat="1" applyFont="1" applyFill="1" applyBorder="1" applyAlignment="1">
      <alignment horizontal="center" vertical="center"/>
    </xf>
    <xf numFmtId="44" fontId="39" fillId="9" borderId="27" xfId="0" applyNumberFormat="1" applyFont="1" applyFill="1" applyBorder="1" applyAlignment="1">
      <alignment horizontal="center" vertical="center"/>
    </xf>
    <xf numFmtId="44" fontId="32" fillId="10" borderId="28" xfId="50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44" fontId="32" fillId="3" borderId="6" xfId="50" applyNumberFormat="1" applyFont="1" applyFill="1" applyBorder="1" applyAlignment="1" applyProtection="1">
      <alignment vertical="center"/>
      <protection locked="0"/>
    </xf>
    <xf numFmtId="0" fontId="40" fillId="0" borderId="0" xfId="0" applyFont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Sheet1" xfId="49"/>
    <cellStyle name="Normal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704850</xdr:colOff>
      <xdr:row>2</xdr:row>
      <xdr:rowOff>136525</xdr:rowOff>
    </xdr:to>
    <xdr:pic>
      <xdr:nvPicPr>
        <xdr:cNvPr id="2" name="4 Image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75"/>
          <a:ext cx="1809750" cy="953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wangfengyu@cct.cn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6"/>
  <sheetViews>
    <sheetView tabSelected="1" zoomScale="80" zoomScaleNormal="80" workbookViewId="0">
      <selection activeCell="M11" sqref="M11"/>
    </sheetView>
  </sheetViews>
  <sheetFormatPr defaultColWidth="9" defaultRowHeight="15.6"/>
  <cols>
    <col min="1" max="1" width="4.5" style="5" customWidth="1"/>
    <col min="2" max="2" width="10" style="5" customWidth="1"/>
    <col min="3" max="3" width="11.8333333333333" style="5" customWidth="1"/>
    <col min="4" max="4" width="10.3333333333333" style="5" customWidth="1"/>
    <col min="5" max="5" width="19" style="5" customWidth="1"/>
    <col min="6" max="6" width="12.5" style="5" customWidth="1"/>
    <col min="7" max="7" width="14" style="5" customWidth="1"/>
    <col min="8" max="8" width="11.5" style="5" customWidth="1"/>
    <col min="9" max="10" width="12.3333333333333" style="5" customWidth="1"/>
    <col min="11" max="11" width="13.3333333333333" style="5" customWidth="1"/>
    <col min="12" max="12" width="12.5" style="5" customWidth="1"/>
    <col min="13" max="13" width="14.5" style="5" customWidth="1"/>
    <col min="14" max="14" width="20.8333333333333" style="5" customWidth="1"/>
    <col min="15" max="15" width="12.5" style="5" customWidth="1"/>
    <col min="16" max="16" width="12" style="5" customWidth="1"/>
    <col min="17" max="17" width="12.8333333333333" style="5" customWidth="1"/>
    <col min="18" max="18" width="31.5" style="5" customWidth="1"/>
    <col min="19" max="19" width="11" style="5" customWidth="1"/>
    <col min="20" max="20" width="12.5" style="5" customWidth="1"/>
    <col min="21" max="34" width="9" style="5"/>
    <col min="35" max="35" width="12.3333333333333" style="5" customWidth="1"/>
    <col min="36" max="16384" width="9" style="5"/>
  </cols>
  <sheetData>
    <row r="1" s="1" customFormat="1" ht="16.35"/>
    <row r="2" s="2" customFormat="1" ht="50.25" customHeight="1" spans="1:18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163"/>
    </row>
    <row r="3" s="2" customFormat="1" spans="1:2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64"/>
      <c r="T3" s="164"/>
    </row>
    <row r="4" s="2" customFormat="1" ht="15.75" customHeight="1" spans="1:16">
      <c r="A4" s="9" t="s">
        <v>1</v>
      </c>
      <c r="B4" s="10"/>
      <c r="C4" s="10"/>
      <c r="D4" s="10"/>
      <c r="E4" s="11"/>
      <c r="F4" s="12" t="s">
        <v>2</v>
      </c>
      <c r="G4" s="13"/>
      <c r="H4" s="13"/>
      <c r="I4" s="13"/>
      <c r="J4" s="13"/>
      <c r="K4" s="126"/>
      <c r="L4" s="127"/>
      <c r="M4" s="128"/>
      <c r="N4" s="129"/>
      <c r="O4" s="130" t="s">
        <v>3</v>
      </c>
      <c r="P4" s="131" t="s">
        <v>4</v>
      </c>
    </row>
    <row r="5" s="2" customFormat="1" ht="15.75" customHeight="1" spans="1:16">
      <c r="A5" s="9" t="s">
        <v>5</v>
      </c>
      <c r="B5" s="10"/>
      <c r="C5" s="10"/>
      <c r="D5" s="10"/>
      <c r="E5" s="11"/>
      <c r="F5" s="12" t="s">
        <v>6</v>
      </c>
      <c r="G5" s="13"/>
      <c r="H5" s="13"/>
      <c r="I5" s="13"/>
      <c r="J5" s="13"/>
      <c r="K5" s="126"/>
      <c r="L5" s="127"/>
      <c r="M5" s="9" t="s">
        <v>7</v>
      </c>
      <c r="N5" s="11"/>
      <c r="O5" s="132">
        <v>1</v>
      </c>
      <c r="P5" s="133"/>
    </row>
    <row r="6" s="2" customFormat="1" ht="15.75" customHeight="1" spans="1:16">
      <c r="A6" s="9" t="s">
        <v>8</v>
      </c>
      <c r="B6" s="10"/>
      <c r="C6" s="10"/>
      <c r="D6" s="10"/>
      <c r="E6" s="11"/>
      <c r="F6" s="12" t="s">
        <v>9</v>
      </c>
      <c r="G6" s="13"/>
      <c r="H6" s="13"/>
      <c r="I6" s="13"/>
      <c r="J6" s="13"/>
      <c r="K6" s="126"/>
      <c r="L6" s="127"/>
      <c r="M6" s="9" t="s">
        <v>10</v>
      </c>
      <c r="N6" s="11"/>
      <c r="O6" s="134">
        <v>50</v>
      </c>
      <c r="P6" s="135"/>
    </row>
    <row r="7" s="2" customFormat="1" ht="15.75" customHeight="1" spans="1:20">
      <c r="A7" s="9" t="s">
        <v>11</v>
      </c>
      <c r="B7" s="10"/>
      <c r="C7" s="10"/>
      <c r="D7" s="10"/>
      <c r="E7" s="11"/>
      <c r="F7" s="12" t="s">
        <v>12</v>
      </c>
      <c r="G7" s="13"/>
      <c r="H7" s="13"/>
      <c r="I7" s="13"/>
      <c r="J7" s="13"/>
      <c r="K7" s="126"/>
      <c r="L7" s="127"/>
      <c r="M7" s="2"/>
      <c r="N7" s="2"/>
      <c r="O7" s="2"/>
      <c r="P7" s="2"/>
      <c r="Q7" s="2"/>
      <c r="R7" s="165"/>
      <c r="S7" s="164"/>
      <c r="T7" s="166"/>
    </row>
    <row r="8" s="2" customFormat="1" ht="15.75" customHeight="1" spans="1:19">
      <c r="A8" s="9" t="s">
        <v>13</v>
      </c>
      <c r="B8" s="10"/>
      <c r="C8" s="10"/>
      <c r="D8" s="10"/>
      <c r="E8" s="11"/>
      <c r="F8" s="12" t="s">
        <v>14</v>
      </c>
      <c r="G8" s="13"/>
      <c r="H8" s="13"/>
      <c r="I8" s="13"/>
      <c r="J8" s="13"/>
      <c r="K8" s="126"/>
      <c r="L8" s="127"/>
      <c r="M8" s="2"/>
      <c r="N8" s="2"/>
      <c r="O8" s="2"/>
      <c r="P8" s="2"/>
      <c r="Q8" s="2"/>
      <c r="R8" s="164"/>
      <c r="S8" s="129"/>
    </row>
    <row r="9" s="2" customFormat="1" ht="15.75" customHeight="1" spans="1:19">
      <c r="A9" s="9" t="s">
        <v>15</v>
      </c>
      <c r="B9" s="10"/>
      <c r="C9" s="10"/>
      <c r="D9" s="10"/>
      <c r="E9" s="11"/>
      <c r="F9" s="14" t="s">
        <v>16</v>
      </c>
      <c r="G9" s="13"/>
      <c r="H9" s="13"/>
      <c r="I9" s="13"/>
      <c r="J9" s="13"/>
      <c r="K9" s="126"/>
      <c r="L9" s="127"/>
      <c r="M9" s="2"/>
      <c r="N9" s="2"/>
      <c r="O9" s="2"/>
      <c r="P9" s="2"/>
      <c r="Q9" s="8"/>
      <c r="R9" s="164"/>
      <c r="S9" s="129"/>
    </row>
    <row r="10" s="2" customFormat="1" ht="15.75" customHeight="1" spans="1:20">
      <c r="A10" s="15" t="s">
        <v>17</v>
      </c>
      <c r="B10" s="15"/>
      <c r="C10" s="15"/>
      <c r="D10" s="15"/>
      <c r="E10" s="15"/>
      <c r="F10" s="12" t="s">
        <v>18</v>
      </c>
      <c r="G10" s="13"/>
      <c r="H10" s="13"/>
      <c r="I10" s="13"/>
      <c r="J10" s="13"/>
      <c r="K10" s="126"/>
      <c r="L10" s="127"/>
      <c r="M10" s="2"/>
      <c r="N10" s="2"/>
      <c r="O10" s="2"/>
      <c r="P10" s="2"/>
      <c r="Q10" s="164"/>
      <c r="R10" s="164"/>
      <c r="S10" s="164"/>
      <c r="T10" s="129"/>
    </row>
    <row r="11" s="2" customFormat="1" ht="15.75" customHeight="1" spans="1:20">
      <c r="A11" s="15" t="s">
        <v>19</v>
      </c>
      <c r="B11" s="15"/>
      <c r="C11" s="15"/>
      <c r="D11" s="15"/>
      <c r="E11" s="15"/>
      <c r="F11" s="12" t="s">
        <v>20</v>
      </c>
      <c r="G11" s="13"/>
      <c r="H11" s="13"/>
      <c r="I11" s="13"/>
      <c r="J11" s="13"/>
      <c r="K11" s="126"/>
      <c r="L11" s="127"/>
      <c r="M11" s="2"/>
      <c r="N11" s="2"/>
      <c r="O11" s="2"/>
      <c r="P11" s="2"/>
      <c r="Q11" s="164"/>
      <c r="R11" s="164"/>
      <c r="S11" s="164"/>
      <c r="T11" s="129"/>
    </row>
    <row r="12" s="2" customFormat="1" ht="15.75" customHeight="1" spans="1:20">
      <c r="A12" s="15" t="s">
        <v>21</v>
      </c>
      <c r="B12" s="15"/>
      <c r="C12" s="15"/>
      <c r="D12" s="15"/>
      <c r="E12" s="15"/>
      <c r="F12" s="12" t="s">
        <v>22</v>
      </c>
      <c r="G12" s="13"/>
      <c r="H12" s="13"/>
      <c r="I12" s="13"/>
      <c r="J12" s="13"/>
      <c r="K12" s="126"/>
      <c r="L12" s="127"/>
      <c r="M12" s="2"/>
      <c r="N12" s="2"/>
      <c r="O12" s="2"/>
      <c r="P12" s="2"/>
      <c r="Q12" s="164"/>
      <c r="R12" s="164"/>
      <c r="S12" s="164"/>
      <c r="T12" s="129"/>
    </row>
    <row r="13" ht="19.5" customHeight="1" spans="1:20">
      <c r="A13" s="16" t="s">
        <v>23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67"/>
      <c r="T13" s="168"/>
    </row>
    <row r="14" ht="16.5" customHeight="1" spans="1:20">
      <c r="A14" s="18" t="s">
        <v>24</v>
      </c>
      <c r="B14" s="19"/>
      <c r="C14" s="19"/>
      <c r="D14" s="19"/>
      <c r="E14" s="19"/>
      <c r="F14" s="18" t="s">
        <v>25</v>
      </c>
      <c r="G14" s="19"/>
      <c r="H14" s="19"/>
      <c r="I14" s="19"/>
      <c r="J14" s="136"/>
      <c r="K14" s="137" t="s">
        <v>26</v>
      </c>
      <c r="L14" s="138"/>
      <c r="M14" s="138"/>
      <c r="N14" s="138"/>
      <c r="O14" s="139" t="s">
        <v>27</v>
      </c>
      <c r="P14" s="140"/>
      <c r="Q14" s="169"/>
      <c r="R14" s="57" t="s">
        <v>28</v>
      </c>
      <c r="S14" s="170"/>
      <c r="T14" s="170"/>
    </row>
    <row r="15" s="3" customFormat="1" ht="17.25" customHeight="1" spans="1:18">
      <c r="A15" s="20" t="s">
        <v>29</v>
      </c>
      <c r="B15" s="21"/>
      <c r="C15" s="21"/>
      <c r="D15" s="21"/>
      <c r="E15" s="22"/>
      <c r="F15" s="23" t="s">
        <v>30</v>
      </c>
      <c r="G15" s="24"/>
      <c r="H15" s="24"/>
      <c r="I15" s="24"/>
      <c r="J15" s="141"/>
      <c r="K15" s="142"/>
      <c r="L15" s="142"/>
      <c r="M15" s="143"/>
      <c r="N15" s="144"/>
      <c r="O15" s="145">
        <f t="shared" ref="O15:O18" si="0">M15-I15</f>
        <v>0</v>
      </c>
      <c r="P15" s="145">
        <f t="shared" ref="P15:P18" si="1">O15*L15*K15</f>
        <v>0</v>
      </c>
      <c r="Q15" s="145">
        <f t="shared" ref="Q15:Q18" si="2">N15-J15</f>
        <v>0</v>
      </c>
      <c r="R15" s="171"/>
    </row>
    <row r="16" s="3" customFormat="1" ht="17.25" customHeight="1" spans="1:18">
      <c r="A16" s="25" t="s">
        <v>31</v>
      </c>
      <c r="B16" s="26"/>
      <c r="C16" s="26"/>
      <c r="D16" s="26"/>
      <c r="E16" s="27"/>
      <c r="F16" s="28"/>
      <c r="G16" s="24"/>
      <c r="H16" s="24"/>
      <c r="I16" s="24"/>
      <c r="J16" s="141">
        <f>I15*F16</f>
        <v>0</v>
      </c>
      <c r="K16" s="146"/>
      <c r="L16" s="147"/>
      <c r="M16" s="146"/>
      <c r="N16" s="148">
        <f>M15*F16</f>
        <v>0</v>
      </c>
      <c r="O16" s="145">
        <f t="shared" si="0"/>
        <v>0</v>
      </c>
      <c r="P16" s="145">
        <f t="shared" si="1"/>
        <v>0</v>
      </c>
      <c r="Q16" s="145">
        <f t="shared" si="2"/>
        <v>0</v>
      </c>
      <c r="R16" s="171"/>
    </row>
    <row r="17" s="3" customFormat="1" ht="39.75" customHeight="1" spans="1:18">
      <c r="A17" s="29" t="s">
        <v>32</v>
      </c>
      <c r="B17" s="29"/>
      <c r="C17" s="29"/>
      <c r="D17" s="29"/>
      <c r="E17" s="29"/>
      <c r="F17" s="30" t="s">
        <v>33</v>
      </c>
      <c r="G17" s="30" t="s">
        <v>34</v>
      </c>
      <c r="H17" s="30" t="s">
        <v>35</v>
      </c>
      <c r="I17" s="30" t="s">
        <v>36</v>
      </c>
      <c r="J17" s="30" t="s">
        <v>37</v>
      </c>
      <c r="K17" s="30" t="s">
        <v>38</v>
      </c>
      <c r="L17" s="30" t="s">
        <v>39</v>
      </c>
      <c r="M17" s="30" t="s">
        <v>40</v>
      </c>
      <c r="N17" s="30" t="s">
        <v>41</v>
      </c>
      <c r="O17" s="30" t="s">
        <v>42</v>
      </c>
      <c r="P17" s="30" t="s">
        <v>43</v>
      </c>
      <c r="Q17" s="158" t="s">
        <v>44</v>
      </c>
      <c r="R17" s="118"/>
    </row>
    <row r="18" s="4" customFormat="1" ht="33.75" customHeight="1" spans="1:18">
      <c r="A18" s="31" t="s">
        <v>45</v>
      </c>
      <c r="B18" s="32"/>
      <c r="C18" s="32"/>
      <c r="D18" s="33" t="s">
        <v>46</v>
      </c>
      <c r="E18" s="34"/>
      <c r="F18" s="35"/>
      <c r="G18" s="36"/>
      <c r="H18" s="37"/>
      <c r="I18" s="35"/>
      <c r="J18" s="149"/>
      <c r="K18" s="150"/>
      <c r="L18" s="151"/>
      <c r="M18" s="150"/>
      <c r="N18" s="152">
        <f>M18*L18*K18</f>
        <v>0</v>
      </c>
      <c r="O18" s="153">
        <f t="shared" si="0"/>
        <v>0</v>
      </c>
      <c r="P18" s="153">
        <f t="shared" si="1"/>
        <v>0</v>
      </c>
      <c r="Q18" s="153">
        <f t="shared" si="2"/>
        <v>0</v>
      </c>
      <c r="R18" s="172"/>
    </row>
    <row r="19" s="3" customFormat="1" ht="24.5" customHeight="1" spans="1:18">
      <c r="A19" s="38" t="s">
        <v>47</v>
      </c>
      <c r="B19" s="39"/>
      <c r="C19" s="39"/>
      <c r="D19" s="39"/>
      <c r="E19" s="40"/>
      <c r="F19" s="41"/>
      <c r="G19" s="42">
        <v>1</v>
      </c>
      <c r="H19" s="43">
        <v>1</v>
      </c>
      <c r="I19" s="154">
        <v>1000</v>
      </c>
      <c r="J19" s="155">
        <f>H19*I19*G19</f>
        <v>1000</v>
      </c>
      <c r="K19" s="146"/>
      <c r="L19" s="147"/>
      <c r="M19" s="146"/>
      <c r="N19" s="156">
        <f>M19*L19*K19</f>
        <v>0</v>
      </c>
      <c r="O19" s="145">
        <f>M19-I19</f>
        <v>-1000</v>
      </c>
      <c r="P19" s="145">
        <f>O19*L19*K19</f>
        <v>0</v>
      </c>
      <c r="Q19" s="145">
        <f>N19-J19</f>
        <v>-1000</v>
      </c>
      <c r="R19" s="173"/>
    </row>
    <row r="20" s="3" customFormat="1" ht="25" customHeight="1" spans="1:18">
      <c r="A20" s="44" t="s">
        <v>48</v>
      </c>
      <c r="B20" s="45"/>
      <c r="C20" s="45"/>
      <c r="D20" s="45"/>
      <c r="E20" s="46"/>
      <c r="F20" s="47"/>
      <c r="G20" s="47"/>
      <c r="H20" s="47"/>
      <c r="I20" s="47"/>
      <c r="J20" s="141">
        <f>SUM(J19:J19)</f>
        <v>1000</v>
      </c>
      <c r="K20" s="142"/>
      <c r="L20" s="142"/>
      <c r="M20" s="143"/>
      <c r="N20" s="148">
        <f>SUM(N19:N19)</f>
        <v>0</v>
      </c>
      <c r="O20" s="145">
        <f>M20-I20</f>
        <v>0</v>
      </c>
      <c r="P20" s="145">
        <f>O20*L20*K20</f>
        <v>0</v>
      </c>
      <c r="Q20" s="174">
        <f>N20-J20</f>
        <v>-1000</v>
      </c>
      <c r="R20" s="171"/>
    </row>
    <row r="21" s="3" customFormat="1" ht="16" customHeight="1" spans="1:18">
      <c r="A21" s="48">
        <v>2</v>
      </c>
      <c r="B21" s="49" t="s">
        <v>49</v>
      </c>
      <c r="C21" s="50"/>
      <c r="D21" s="50"/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</row>
    <row r="22" s="3" customFormat="1" ht="19" customHeight="1" spans="1:18">
      <c r="A22" s="53"/>
      <c r="B22" s="54"/>
      <c r="C22" s="54"/>
      <c r="D22" s="54"/>
      <c r="E22" s="55"/>
      <c r="F22" s="56"/>
      <c r="G22" s="57" t="s">
        <v>50</v>
      </c>
      <c r="H22" s="57" t="s">
        <v>50</v>
      </c>
      <c r="I22" s="57" t="s">
        <v>50</v>
      </c>
      <c r="J22" s="157" t="s">
        <v>50</v>
      </c>
      <c r="K22" s="74" t="s">
        <v>51</v>
      </c>
      <c r="L22" s="74" t="s">
        <v>51</v>
      </c>
      <c r="M22" s="74" t="s">
        <v>52</v>
      </c>
      <c r="N22" s="157" t="s">
        <v>53</v>
      </c>
      <c r="O22" s="57" t="s">
        <v>54</v>
      </c>
      <c r="P22" s="57" t="s">
        <v>43</v>
      </c>
      <c r="Q22" s="175" t="s">
        <v>55</v>
      </c>
      <c r="R22" s="57" t="s">
        <v>28</v>
      </c>
    </row>
    <row r="23" s="3" customFormat="1" ht="38.4" spans="1:18">
      <c r="A23" s="58" t="s">
        <v>56</v>
      </c>
      <c r="B23" s="59"/>
      <c r="C23" s="59"/>
      <c r="D23" s="59"/>
      <c r="E23" s="60"/>
      <c r="F23" s="30" t="s">
        <v>33</v>
      </c>
      <c r="G23" s="30" t="s">
        <v>57</v>
      </c>
      <c r="H23" s="30" t="s">
        <v>58</v>
      </c>
      <c r="I23" s="30" t="s">
        <v>36</v>
      </c>
      <c r="J23" s="158" t="s">
        <v>37</v>
      </c>
      <c r="K23" s="30" t="s">
        <v>59</v>
      </c>
      <c r="L23" s="30" t="s">
        <v>60</v>
      </c>
      <c r="M23" s="30" t="s">
        <v>40</v>
      </c>
      <c r="N23" s="158" t="s">
        <v>41</v>
      </c>
      <c r="O23" s="30" t="s">
        <v>42</v>
      </c>
      <c r="P23" s="30" t="s">
        <v>43</v>
      </c>
      <c r="Q23" s="158" t="s">
        <v>44</v>
      </c>
      <c r="R23" s="118"/>
    </row>
    <row r="24" s="3" customFormat="1" ht="19.5" customHeight="1" spans="1:18">
      <c r="A24" s="61" t="s">
        <v>61</v>
      </c>
      <c r="B24" s="62"/>
      <c r="C24" s="63"/>
      <c r="D24" s="64"/>
      <c r="E24" s="65"/>
      <c r="F24" s="66" t="s">
        <v>30</v>
      </c>
      <c r="G24" s="42"/>
      <c r="H24" s="43"/>
      <c r="I24" s="41"/>
      <c r="J24" s="155">
        <f>G24*H24*I24</f>
        <v>0</v>
      </c>
      <c r="K24" s="146"/>
      <c r="L24" s="147"/>
      <c r="M24" s="146"/>
      <c r="N24" s="156">
        <f>M24*L24*K24</f>
        <v>0</v>
      </c>
      <c r="O24" s="145">
        <f>M24-I24</f>
        <v>0</v>
      </c>
      <c r="P24" s="145">
        <f>O24*L24*K24</f>
        <v>0</v>
      </c>
      <c r="Q24" s="145">
        <f>N24-J24</f>
        <v>0</v>
      </c>
      <c r="R24" s="176"/>
    </row>
    <row r="25" s="3" customFormat="1" ht="19.5" customHeight="1" spans="1:18">
      <c r="A25" s="61" t="s">
        <v>62</v>
      </c>
      <c r="B25" s="62"/>
      <c r="C25" s="67"/>
      <c r="D25" s="68"/>
      <c r="E25" s="69"/>
      <c r="F25" s="66" t="s">
        <v>30</v>
      </c>
      <c r="G25" s="42">
        <v>5</v>
      </c>
      <c r="H25" s="43">
        <v>1</v>
      </c>
      <c r="I25" s="154">
        <v>4000</v>
      </c>
      <c r="J25" s="155">
        <f>G25*H25*I25</f>
        <v>20000</v>
      </c>
      <c r="K25" s="146"/>
      <c r="L25" s="147"/>
      <c r="M25" s="146"/>
      <c r="N25" s="156">
        <f>M25*L25*K25</f>
        <v>0</v>
      </c>
      <c r="O25" s="145">
        <f>M25-I25</f>
        <v>-4000</v>
      </c>
      <c r="P25" s="145">
        <f>O25*L25*K25</f>
        <v>0</v>
      </c>
      <c r="Q25" s="145">
        <f>N25-J25</f>
        <v>-20000</v>
      </c>
      <c r="R25" s="176"/>
    </row>
    <row r="26" s="3" customFormat="1" ht="15" customHeight="1" spans="1:18">
      <c r="A26" s="70" t="s">
        <v>63</v>
      </c>
      <c r="B26" s="70"/>
      <c r="C26" s="70"/>
      <c r="D26" s="70"/>
      <c r="E26" s="70"/>
      <c r="F26" s="71"/>
      <c r="G26" s="72"/>
      <c r="H26" s="72"/>
      <c r="I26" s="72"/>
      <c r="J26" s="72"/>
      <c r="K26" s="30"/>
      <c r="L26" s="47"/>
      <c r="M26" s="30"/>
      <c r="N26" s="30"/>
      <c r="O26" s="30"/>
      <c r="P26" s="30"/>
      <c r="Q26" s="30"/>
      <c r="R26" s="173"/>
    </row>
    <row r="27" s="3" customFormat="1" ht="16.5" customHeight="1" spans="1:18">
      <c r="A27" s="44" t="s">
        <v>64</v>
      </c>
      <c r="B27" s="45"/>
      <c r="C27" s="45"/>
      <c r="D27" s="45"/>
      <c r="E27" s="46"/>
      <c r="F27" s="73"/>
      <c r="G27" s="24"/>
      <c r="H27" s="24"/>
      <c r="I27" s="159"/>
      <c r="J27" s="141">
        <f>SUM(J24:J26)</f>
        <v>20000</v>
      </c>
      <c r="K27" s="142"/>
      <c r="L27" s="142"/>
      <c r="M27" s="143"/>
      <c r="N27" s="148">
        <f>SUM(N24:N26)</f>
        <v>0</v>
      </c>
      <c r="O27" s="145">
        <f>M27-I27</f>
        <v>0</v>
      </c>
      <c r="P27" s="145">
        <f>O27*L27*K27</f>
        <v>0</v>
      </c>
      <c r="Q27" s="174">
        <f>N27-J27</f>
        <v>-20000</v>
      </c>
      <c r="R27" s="171"/>
    </row>
    <row r="28" s="3" customFormat="1" ht="15" customHeight="1" spans="1:18">
      <c r="A28" s="74">
        <v>3</v>
      </c>
      <c r="B28" s="75" t="s">
        <v>65</v>
      </c>
      <c r="C28" s="76"/>
      <c r="D28" s="76"/>
      <c r="E28" s="77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="3" customFormat="1" ht="13.2" spans="1:18">
      <c r="A29" s="79"/>
      <c r="B29" s="80"/>
      <c r="C29" s="80"/>
      <c r="D29" s="80"/>
      <c r="E29" s="81"/>
      <c r="F29" s="56"/>
      <c r="G29" s="57" t="s">
        <v>50</v>
      </c>
      <c r="H29" s="57" t="s">
        <v>50</v>
      </c>
      <c r="I29" s="57" t="s">
        <v>50</v>
      </c>
      <c r="J29" s="157" t="s">
        <v>50</v>
      </c>
      <c r="K29" s="74" t="s">
        <v>51</v>
      </c>
      <c r="L29" s="74" t="s">
        <v>51</v>
      </c>
      <c r="M29" s="74" t="s">
        <v>52</v>
      </c>
      <c r="N29" s="157" t="s">
        <v>53</v>
      </c>
      <c r="O29" s="57" t="s">
        <v>54</v>
      </c>
      <c r="P29" s="57" t="s">
        <v>43</v>
      </c>
      <c r="Q29" s="175" t="s">
        <v>55</v>
      </c>
      <c r="R29" s="57" t="s">
        <v>28</v>
      </c>
    </row>
    <row r="30" s="3" customFormat="1" ht="38.4" spans="1:18">
      <c r="A30" s="82" t="s">
        <v>66</v>
      </c>
      <c r="B30" s="83"/>
      <c r="C30" s="83"/>
      <c r="D30" s="83"/>
      <c r="E30" s="84"/>
      <c r="F30" s="30" t="s">
        <v>33</v>
      </c>
      <c r="G30" s="30" t="s">
        <v>67</v>
      </c>
      <c r="H30" s="30" t="s">
        <v>58</v>
      </c>
      <c r="I30" s="30" t="s">
        <v>36</v>
      </c>
      <c r="J30" s="158" t="s">
        <v>37</v>
      </c>
      <c r="K30" s="30" t="s">
        <v>68</v>
      </c>
      <c r="L30" s="30" t="s">
        <v>60</v>
      </c>
      <c r="M30" s="30" t="s">
        <v>40</v>
      </c>
      <c r="N30" s="158" t="s">
        <v>41</v>
      </c>
      <c r="O30" s="30" t="s">
        <v>42</v>
      </c>
      <c r="P30" s="30" t="s">
        <v>43</v>
      </c>
      <c r="Q30" s="30" t="s">
        <v>44</v>
      </c>
      <c r="R30" s="118"/>
    </row>
    <row r="31" s="3" customFormat="1" ht="25.5" customHeight="1" spans="1:18">
      <c r="A31" s="85" t="s">
        <v>69</v>
      </c>
      <c r="B31" s="68"/>
      <c r="C31" s="86" t="s">
        <v>70</v>
      </c>
      <c r="D31" s="87"/>
      <c r="E31" s="88"/>
      <c r="F31" s="89" t="s">
        <v>30</v>
      </c>
      <c r="G31" s="42">
        <v>1</v>
      </c>
      <c r="H31" s="43">
        <v>1</v>
      </c>
      <c r="I31" s="154">
        <v>22700</v>
      </c>
      <c r="J31" s="155">
        <f>G31*H31*I31</f>
        <v>22700</v>
      </c>
      <c r="K31" s="146"/>
      <c r="L31" s="147"/>
      <c r="M31" s="146"/>
      <c r="N31" s="156">
        <f t="shared" ref="N31:N32" si="3">M31*L31*K31</f>
        <v>0</v>
      </c>
      <c r="O31" s="145">
        <f>M31-I31</f>
        <v>-22700</v>
      </c>
      <c r="P31" s="145">
        <f>O31*L31*K31</f>
        <v>0</v>
      </c>
      <c r="Q31" s="145">
        <f>N31-J31</f>
        <v>-22700</v>
      </c>
      <c r="R31" s="176"/>
    </row>
    <row r="32" s="3" customFormat="1" ht="21.5" customHeight="1" spans="1:18">
      <c r="A32" s="90" t="s">
        <v>71</v>
      </c>
      <c r="B32" s="62"/>
      <c r="C32" s="62"/>
      <c r="D32" s="62"/>
      <c r="E32" s="91"/>
      <c r="F32" s="66" t="s">
        <v>30</v>
      </c>
      <c r="G32" s="92">
        <v>40</v>
      </c>
      <c r="H32" s="93">
        <v>1</v>
      </c>
      <c r="I32" s="160">
        <v>80</v>
      </c>
      <c r="J32" s="161">
        <f>G32*H32*I32</f>
        <v>3200</v>
      </c>
      <c r="K32" s="146"/>
      <c r="L32" s="147"/>
      <c r="M32" s="146"/>
      <c r="N32" s="156">
        <f t="shared" si="3"/>
        <v>0</v>
      </c>
      <c r="O32" s="145">
        <f t="shared" ref="O32:O35" si="4">M32-I32</f>
        <v>-80</v>
      </c>
      <c r="P32" s="145">
        <f t="shared" ref="P32:P35" si="5">O32*L32*K32</f>
        <v>0</v>
      </c>
      <c r="Q32" s="145">
        <f t="shared" ref="Q32:Q35" si="6">N32-J32</f>
        <v>-3200</v>
      </c>
      <c r="R32" s="173"/>
    </row>
    <row r="33" s="3" customFormat="1" ht="21.5" customHeight="1" spans="1:18">
      <c r="A33" s="94" t="s">
        <v>72</v>
      </c>
      <c r="B33" s="62"/>
      <c r="C33" s="62"/>
      <c r="D33" s="62"/>
      <c r="E33" s="91"/>
      <c r="F33" s="66" t="s">
        <v>30</v>
      </c>
      <c r="G33" s="42">
        <v>50</v>
      </c>
      <c r="H33" s="43">
        <v>1</v>
      </c>
      <c r="I33" s="154">
        <v>10</v>
      </c>
      <c r="J33" s="155">
        <f>G33*H33*I33</f>
        <v>500</v>
      </c>
      <c r="K33" s="146"/>
      <c r="L33" s="147"/>
      <c r="M33" s="146"/>
      <c r="N33" s="156"/>
      <c r="O33" s="145"/>
      <c r="P33" s="145"/>
      <c r="Q33" s="145"/>
      <c r="R33" s="173"/>
    </row>
    <row r="34" s="3" customFormat="1" ht="17.25" customHeight="1" spans="1:18">
      <c r="A34" s="44" t="s">
        <v>73</v>
      </c>
      <c r="B34" s="45"/>
      <c r="C34" s="45"/>
      <c r="D34" s="45"/>
      <c r="E34" s="46"/>
      <c r="F34" s="23" t="s">
        <v>30</v>
      </c>
      <c r="G34" s="24"/>
      <c r="H34" s="24"/>
      <c r="I34" s="159"/>
      <c r="J34" s="141">
        <f>SUM(J31:J33)</f>
        <v>26400</v>
      </c>
      <c r="K34" s="142"/>
      <c r="L34" s="142"/>
      <c r="M34" s="143"/>
      <c r="N34" s="148">
        <f>SUM(N31:N33)</f>
        <v>0</v>
      </c>
      <c r="O34" s="145">
        <f t="shared" si="4"/>
        <v>0</v>
      </c>
      <c r="P34" s="145">
        <f t="shared" si="5"/>
        <v>0</v>
      </c>
      <c r="Q34" s="145">
        <f t="shared" si="6"/>
        <v>-26400</v>
      </c>
      <c r="R34" s="171"/>
    </row>
    <row r="35" s="3" customFormat="1" ht="19.5" customHeight="1" spans="1:18">
      <c r="A35" s="95" t="s">
        <v>31</v>
      </c>
      <c r="B35" s="95"/>
      <c r="C35" s="95"/>
      <c r="D35" s="95"/>
      <c r="E35" s="95"/>
      <c r="F35" s="28">
        <v>0.08</v>
      </c>
      <c r="G35" s="96"/>
      <c r="H35" s="96"/>
      <c r="I35" s="96"/>
      <c r="J35" s="141">
        <f>(J20+J27+J34)*F35</f>
        <v>3792</v>
      </c>
      <c r="K35" s="146"/>
      <c r="L35" s="147"/>
      <c r="M35" s="146"/>
      <c r="N35" s="148">
        <f>(N20+N27+N34)*F35</f>
        <v>0</v>
      </c>
      <c r="O35" s="145">
        <f t="shared" si="4"/>
        <v>0</v>
      </c>
      <c r="P35" s="145">
        <f t="shared" si="5"/>
        <v>0</v>
      </c>
      <c r="Q35" s="174">
        <f t="shared" si="6"/>
        <v>-3792</v>
      </c>
      <c r="R35" s="171"/>
    </row>
    <row r="36" s="3" customFormat="1" ht="19.5" hidden="1" customHeight="1" spans="1:18">
      <c r="A36" s="97" t="s">
        <v>74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</row>
    <row r="37" s="3" customFormat="1" ht="22.5" hidden="1" customHeight="1" spans="1:18">
      <c r="A37" s="48">
        <v>4</v>
      </c>
      <c r="B37" s="99" t="s">
        <v>75</v>
      </c>
      <c r="C37" s="100"/>
      <c r="D37" s="100"/>
      <c r="E37" s="101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</row>
    <row r="38" s="3" customFormat="1" ht="12" hidden="1" customHeight="1" spans="1:18">
      <c r="A38" s="102"/>
      <c r="B38" s="103"/>
      <c r="C38" s="103"/>
      <c r="D38" s="103"/>
      <c r="E38" s="104"/>
      <c r="F38" s="56"/>
      <c r="G38" s="57" t="s">
        <v>50</v>
      </c>
      <c r="H38" s="57" t="s">
        <v>50</v>
      </c>
      <c r="I38" s="57" t="s">
        <v>50</v>
      </c>
      <c r="J38" s="57" t="s">
        <v>50</v>
      </c>
      <c r="K38" s="74" t="s">
        <v>51</v>
      </c>
      <c r="L38" s="74" t="s">
        <v>51</v>
      </c>
      <c r="M38" s="74" t="s">
        <v>52</v>
      </c>
      <c r="N38" s="157" t="s">
        <v>53</v>
      </c>
      <c r="O38" s="57" t="s">
        <v>54</v>
      </c>
      <c r="P38" s="57" t="s">
        <v>43</v>
      </c>
      <c r="Q38" s="175" t="s">
        <v>55</v>
      </c>
      <c r="R38" s="57" t="s">
        <v>28</v>
      </c>
    </row>
    <row r="39" s="3" customFormat="1" ht="39.75" hidden="1" customHeight="1" spans="1:18">
      <c r="A39" s="105" t="s">
        <v>76</v>
      </c>
      <c r="B39" s="106"/>
      <c r="C39" s="106"/>
      <c r="D39" s="106"/>
      <c r="E39" s="107"/>
      <c r="F39" s="30" t="s">
        <v>33</v>
      </c>
      <c r="G39" s="30" t="s">
        <v>77</v>
      </c>
      <c r="H39" s="30" t="s">
        <v>58</v>
      </c>
      <c r="I39" s="30" t="s">
        <v>36</v>
      </c>
      <c r="J39" s="30" t="s">
        <v>37</v>
      </c>
      <c r="K39" s="30" t="s">
        <v>68</v>
      </c>
      <c r="L39" s="30" t="s">
        <v>60</v>
      </c>
      <c r="M39" s="30" t="s">
        <v>40</v>
      </c>
      <c r="N39" s="30" t="s">
        <v>41</v>
      </c>
      <c r="O39" s="30" t="s">
        <v>42</v>
      </c>
      <c r="P39" s="30" t="s">
        <v>43</v>
      </c>
      <c r="Q39" s="158" t="s">
        <v>44</v>
      </c>
      <c r="R39" s="118"/>
    </row>
    <row r="40" s="3" customFormat="1" ht="23.25" hidden="1" customHeight="1" spans="1:18">
      <c r="A40" s="108" t="s">
        <v>78</v>
      </c>
      <c r="B40" s="109"/>
      <c r="C40" s="109"/>
      <c r="D40" s="109"/>
      <c r="E40" s="110" t="s">
        <v>79</v>
      </c>
      <c r="F40" s="41"/>
      <c r="G40" s="42"/>
      <c r="H40" s="43"/>
      <c r="I40" s="41"/>
      <c r="J40" s="155">
        <f t="shared" ref="J40:J47" si="7">H40*I40*G40</f>
        <v>0</v>
      </c>
      <c r="K40" s="146"/>
      <c r="L40" s="147"/>
      <c r="M40" s="146"/>
      <c r="N40" s="156">
        <f t="shared" ref="N40:N50" si="8">M40*L40*K40</f>
        <v>0</v>
      </c>
      <c r="O40" s="145">
        <f t="shared" ref="O40:O51" si="9">M40-I40</f>
        <v>0</v>
      </c>
      <c r="P40" s="145">
        <f>O40*L40*K40</f>
        <v>0</v>
      </c>
      <c r="Q40" s="145">
        <f t="shared" ref="Q40:Q51" si="10">N40-J40</f>
        <v>0</v>
      </c>
      <c r="R40" s="171"/>
    </row>
    <row r="41" s="3" customFormat="1" ht="23.25" hidden="1" customHeight="1" spans="1:18">
      <c r="A41" s="108" t="s">
        <v>78</v>
      </c>
      <c r="B41" s="109"/>
      <c r="C41" s="109"/>
      <c r="D41" s="109"/>
      <c r="E41" s="110" t="s">
        <v>80</v>
      </c>
      <c r="F41" s="41"/>
      <c r="G41" s="42"/>
      <c r="H41" s="43"/>
      <c r="I41" s="41"/>
      <c r="J41" s="155">
        <f t="shared" si="7"/>
        <v>0</v>
      </c>
      <c r="K41" s="146"/>
      <c r="L41" s="147"/>
      <c r="M41" s="146"/>
      <c r="N41" s="156">
        <f t="shared" si="8"/>
        <v>0</v>
      </c>
      <c r="O41" s="145">
        <f t="shared" si="9"/>
        <v>0</v>
      </c>
      <c r="P41" s="145">
        <f>O41*L41*K41</f>
        <v>0</v>
      </c>
      <c r="Q41" s="145">
        <f t="shared" si="10"/>
        <v>0</v>
      </c>
      <c r="R41" s="171"/>
    </row>
    <row r="42" s="3" customFormat="1" ht="23.25" hidden="1" customHeight="1" spans="1:18">
      <c r="A42" s="108" t="s">
        <v>78</v>
      </c>
      <c r="B42" s="109"/>
      <c r="C42" s="109"/>
      <c r="D42" s="109"/>
      <c r="E42" s="110" t="s">
        <v>81</v>
      </c>
      <c r="F42" s="41"/>
      <c r="G42" s="42"/>
      <c r="H42" s="43"/>
      <c r="I42" s="41"/>
      <c r="J42" s="155">
        <f t="shared" si="7"/>
        <v>0</v>
      </c>
      <c r="K42" s="146"/>
      <c r="L42" s="147"/>
      <c r="M42" s="146"/>
      <c r="N42" s="156">
        <f t="shared" si="8"/>
        <v>0</v>
      </c>
      <c r="O42" s="145">
        <f t="shared" si="9"/>
        <v>0</v>
      </c>
      <c r="P42" s="145">
        <f>O42*L42*K42</f>
        <v>0</v>
      </c>
      <c r="Q42" s="145">
        <f t="shared" si="10"/>
        <v>0</v>
      </c>
      <c r="R42" s="171"/>
    </row>
    <row r="43" s="3" customFormat="1" ht="23.25" hidden="1" customHeight="1" spans="1:18">
      <c r="A43" s="108" t="s">
        <v>78</v>
      </c>
      <c r="B43" s="109"/>
      <c r="C43" s="109"/>
      <c r="D43" s="109"/>
      <c r="E43" s="110" t="s">
        <v>80</v>
      </c>
      <c r="F43" s="41"/>
      <c r="G43" s="42"/>
      <c r="H43" s="43"/>
      <c r="I43" s="41"/>
      <c r="J43" s="155">
        <f t="shared" si="7"/>
        <v>0</v>
      </c>
      <c r="K43" s="146"/>
      <c r="L43" s="147"/>
      <c r="M43" s="146"/>
      <c r="N43" s="156">
        <f t="shared" si="8"/>
        <v>0</v>
      </c>
      <c r="O43" s="145">
        <f t="shared" si="9"/>
        <v>0</v>
      </c>
      <c r="P43" s="145">
        <f>O43*L43*K43</f>
        <v>0</v>
      </c>
      <c r="Q43" s="145">
        <f t="shared" si="10"/>
        <v>0</v>
      </c>
      <c r="R43" s="171"/>
    </row>
    <row r="44" s="3" customFormat="1" ht="23.25" hidden="1" customHeight="1" spans="1:18">
      <c r="A44" s="108" t="s">
        <v>82</v>
      </c>
      <c r="B44" s="109"/>
      <c r="C44" s="109"/>
      <c r="D44" s="109"/>
      <c r="E44" s="111"/>
      <c r="F44" s="41"/>
      <c r="G44" s="42"/>
      <c r="H44" s="43"/>
      <c r="I44" s="41"/>
      <c r="J44" s="155">
        <f t="shared" si="7"/>
        <v>0</v>
      </c>
      <c r="K44" s="146"/>
      <c r="L44" s="147"/>
      <c r="M44" s="146"/>
      <c r="N44" s="156">
        <f t="shared" si="8"/>
        <v>0</v>
      </c>
      <c r="O44" s="145">
        <f t="shared" si="9"/>
        <v>0</v>
      </c>
      <c r="P44" s="145">
        <f>O44*L44*K44</f>
        <v>0</v>
      </c>
      <c r="Q44" s="145">
        <f t="shared" si="10"/>
        <v>0</v>
      </c>
      <c r="R44" s="171"/>
    </row>
    <row r="45" s="3" customFormat="1" ht="23.25" hidden="1" customHeight="1" spans="1:18">
      <c r="A45" s="108" t="s">
        <v>83</v>
      </c>
      <c r="B45" s="109"/>
      <c r="C45" s="109"/>
      <c r="D45" s="109"/>
      <c r="E45" s="112"/>
      <c r="F45" s="113"/>
      <c r="G45" s="42"/>
      <c r="H45" s="43"/>
      <c r="I45" s="41"/>
      <c r="J45" s="155">
        <f t="shared" si="7"/>
        <v>0</v>
      </c>
      <c r="K45" s="146"/>
      <c r="L45" s="147"/>
      <c r="M45" s="146"/>
      <c r="N45" s="156">
        <f t="shared" si="8"/>
        <v>0</v>
      </c>
      <c r="O45" s="145">
        <f t="shared" si="9"/>
        <v>0</v>
      </c>
      <c r="P45" s="145">
        <f t="shared" ref="P45:P51" si="11">O45*L45*K45</f>
        <v>0</v>
      </c>
      <c r="Q45" s="145">
        <f t="shared" si="10"/>
        <v>0</v>
      </c>
      <c r="R45" s="173"/>
    </row>
    <row r="46" s="3" customFormat="1" ht="23.25" hidden="1" customHeight="1" spans="1:18">
      <c r="A46" s="108" t="s">
        <v>84</v>
      </c>
      <c r="B46" s="109"/>
      <c r="C46" s="109"/>
      <c r="D46" s="109"/>
      <c r="E46" s="114"/>
      <c r="F46" s="113"/>
      <c r="G46" s="42"/>
      <c r="H46" s="43"/>
      <c r="I46" s="41"/>
      <c r="J46" s="155">
        <f t="shared" si="7"/>
        <v>0</v>
      </c>
      <c r="K46" s="146"/>
      <c r="L46" s="147"/>
      <c r="M46" s="146"/>
      <c r="N46" s="156">
        <f t="shared" si="8"/>
        <v>0</v>
      </c>
      <c r="O46" s="145">
        <f t="shared" si="9"/>
        <v>0</v>
      </c>
      <c r="P46" s="145">
        <f t="shared" si="11"/>
        <v>0</v>
      </c>
      <c r="Q46" s="145">
        <f t="shared" si="10"/>
        <v>0</v>
      </c>
      <c r="R46" s="171"/>
    </row>
    <row r="47" s="3" customFormat="1" ht="23.25" hidden="1" customHeight="1" spans="1:18">
      <c r="A47" s="108" t="s">
        <v>85</v>
      </c>
      <c r="B47" s="109"/>
      <c r="C47" s="109"/>
      <c r="D47" s="109"/>
      <c r="E47" s="114"/>
      <c r="F47" s="113"/>
      <c r="G47" s="42"/>
      <c r="H47" s="43"/>
      <c r="I47" s="41"/>
      <c r="J47" s="155">
        <f t="shared" si="7"/>
        <v>0</v>
      </c>
      <c r="K47" s="146"/>
      <c r="L47" s="147"/>
      <c r="M47" s="146"/>
      <c r="N47" s="156">
        <f t="shared" si="8"/>
        <v>0</v>
      </c>
      <c r="O47" s="145">
        <f t="shared" si="9"/>
        <v>0</v>
      </c>
      <c r="P47" s="145">
        <f t="shared" si="11"/>
        <v>0</v>
      </c>
      <c r="Q47" s="145">
        <f t="shared" si="10"/>
        <v>0</v>
      </c>
      <c r="R47" s="171"/>
    </row>
    <row r="48" s="3" customFormat="1" ht="23.25" hidden="1" customHeight="1" spans="1:17">
      <c r="A48" s="108" t="s">
        <v>86</v>
      </c>
      <c r="B48" s="109"/>
      <c r="C48" s="109"/>
      <c r="D48" s="109"/>
      <c r="E48" s="114"/>
      <c r="F48" s="113"/>
      <c r="G48" s="42"/>
      <c r="H48" s="43"/>
      <c r="I48" s="41"/>
      <c r="J48" s="155"/>
      <c r="K48" s="146"/>
      <c r="L48" s="147"/>
      <c r="M48" s="146"/>
      <c r="N48" s="156">
        <f t="shared" si="8"/>
        <v>0</v>
      </c>
      <c r="O48" s="145">
        <f t="shared" si="9"/>
        <v>0</v>
      </c>
      <c r="P48" s="145">
        <f t="shared" si="11"/>
        <v>0</v>
      </c>
      <c r="Q48" s="145">
        <f t="shared" si="10"/>
        <v>0</v>
      </c>
    </row>
    <row r="49" s="3" customFormat="1" ht="23.25" hidden="1" customHeight="1" spans="1:18">
      <c r="A49" s="108" t="s">
        <v>87</v>
      </c>
      <c r="B49" s="109"/>
      <c r="C49" s="109"/>
      <c r="D49" s="109"/>
      <c r="E49" s="114"/>
      <c r="F49" s="113"/>
      <c r="G49" s="42"/>
      <c r="H49" s="43"/>
      <c r="I49" s="41"/>
      <c r="J49" s="155"/>
      <c r="K49" s="146"/>
      <c r="L49" s="147"/>
      <c r="M49" s="146"/>
      <c r="N49" s="156">
        <f t="shared" si="8"/>
        <v>0</v>
      </c>
      <c r="O49" s="145">
        <f t="shared" si="9"/>
        <v>0</v>
      </c>
      <c r="P49" s="145">
        <f t="shared" si="11"/>
        <v>0</v>
      </c>
      <c r="Q49" s="145">
        <f t="shared" si="10"/>
        <v>0</v>
      </c>
      <c r="R49" s="171"/>
    </row>
    <row r="50" s="3" customFormat="1" ht="23.25" hidden="1" customHeight="1" spans="1:18">
      <c r="A50" s="108" t="s">
        <v>88</v>
      </c>
      <c r="B50" s="109"/>
      <c r="C50" s="109"/>
      <c r="D50" s="109"/>
      <c r="E50" s="114"/>
      <c r="F50" s="41"/>
      <c r="G50" s="42"/>
      <c r="H50" s="43"/>
      <c r="I50" s="41"/>
      <c r="J50" s="155">
        <f>H50*I50*G50</f>
        <v>0</v>
      </c>
      <c r="K50" s="146"/>
      <c r="L50" s="147"/>
      <c r="M50" s="146"/>
      <c r="N50" s="156">
        <f t="shared" si="8"/>
        <v>0</v>
      </c>
      <c r="O50" s="145">
        <f t="shared" si="9"/>
        <v>0</v>
      </c>
      <c r="P50" s="145">
        <f t="shared" si="11"/>
        <v>0</v>
      </c>
      <c r="Q50" s="145">
        <f t="shared" si="10"/>
        <v>0</v>
      </c>
      <c r="R50" s="171"/>
    </row>
    <row r="51" s="3" customFormat="1" ht="16.5" hidden="1" customHeight="1" spans="1:18">
      <c r="A51" s="44" t="s">
        <v>89</v>
      </c>
      <c r="B51" s="45"/>
      <c r="C51" s="45"/>
      <c r="D51" s="45"/>
      <c r="E51" s="46"/>
      <c r="F51" s="115"/>
      <c r="G51" s="116"/>
      <c r="H51" s="116"/>
      <c r="I51" s="162"/>
      <c r="J51" s="141">
        <f>SUM(J40:J50)</f>
        <v>0</v>
      </c>
      <c r="K51" s="142"/>
      <c r="L51" s="142"/>
      <c r="M51" s="143"/>
      <c r="N51" s="148">
        <f>SUM(N40:N50)</f>
        <v>0</v>
      </c>
      <c r="O51" s="145">
        <f t="shared" si="9"/>
        <v>0</v>
      </c>
      <c r="P51" s="145">
        <f t="shared" si="11"/>
        <v>0</v>
      </c>
      <c r="Q51" s="174">
        <f t="shared" si="10"/>
        <v>0</v>
      </c>
      <c r="R51" s="171"/>
    </row>
    <row r="52" s="3" customFormat="1" ht="15" hidden="1" customHeight="1" spans="1:18">
      <c r="A52" s="48">
        <v>5</v>
      </c>
      <c r="B52" s="49" t="s">
        <v>90</v>
      </c>
      <c r="C52" s="50"/>
      <c r="D52" s="50"/>
      <c r="E52" s="51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</row>
    <row r="53" s="3" customFormat="1" ht="13.2" hidden="1" spans="1:18">
      <c r="A53" s="53"/>
      <c r="B53" s="54"/>
      <c r="C53" s="54"/>
      <c r="D53" s="54"/>
      <c r="E53" s="55"/>
      <c r="F53" s="56"/>
      <c r="G53" s="57" t="s">
        <v>50</v>
      </c>
      <c r="H53" s="57" t="s">
        <v>50</v>
      </c>
      <c r="I53" s="57" t="s">
        <v>50</v>
      </c>
      <c r="J53" s="157" t="s">
        <v>50</v>
      </c>
      <c r="K53" s="74" t="s">
        <v>51</v>
      </c>
      <c r="L53" s="74" t="s">
        <v>51</v>
      </c>
      <c r="M53" s="74" t="s">
        <v>52</v>
      </c>
      <c r="N53" s="157" t="s">
        <v>53</v>
      </c>
      <c r="O53" s="57" t="s">
        <v>54</v>
      </c>
      <c r="P53" s="57" t="s">
        <v>43</v>
      </c>
      <c r="Q53" s="175" t="s">
        <v>55</v>
      </c>
      <c r="R53" s="57" t="s">
        <v>28</v>
      </c>
    </row>
    <row r="54" s="3" customFormat="1" ht="38.4" hidden="1" spans="1:18">
      <c r="A54" s="82" t="s">
        <v>91</v>
      </c>
      <c r="B54" s="83"/>
      <c r="C54" s="83"/>
      <c r="D54" s="83"/>
      <c r="E54" s="84"/>
      <c r="F54" s="30" t="s">
        <v>33</v>
      </c>
      <c r="G54" s="30" t="s">
        <v>57</v>
      </c>
      <c r="H54" s="30" t="s">
        <v>58</v>
      </c>
      <c r="I54" s="30" t="s">
        <v>36</v>
      </c>
      <c r="J54" s="158" t="s">
        <v>37</v>
      </c>
      <c r="K54" s="30" t="s">
        <v>59</v>
      </c>
      <c r="L54" s="30" t="s">
        <v>60</v>
      </c>
      <c r="M54" s="30" t="s">
        <v>40</v>
      </c>
      <c r="N54" s="158" t="s">
        <v>41</v>
      </c>
      <c r="O54" s="30" t="s">
        <v>42</v>
      </c>
      <c r="P54" s="30" t="s">
        <v>43</v>
      </c>
      <c r="Q54" s="158" t="s">
        <v>44</v>
      </c>
      <c r="R54" s="118"/>
    </row>
    <row r="55" s="3" customFormat="1" ht="13.2" hidden="1" spans="1:18">
      <c r="A55" s="61" t="s">
        <v>61</v>
      </c>
      <c r="B55" s="62"/>
      <c r="C55" s="68"/>
      <c r="D55" s="68"/>
      <c r="E55" s="69"/>
      <c r="F55" s="117" t="s">
        <v>30</v>
      </c>
      <c r="G55" s="42"/>
      <c r="H55" s="43"/>
      <c r="I55" s="41"/>
      <c r="J55" s="155">
        <f>G55*H55*I55</f>
        <v>0</v>
      </c>
      <c r="K55" s="146"/>
      <c r="L55" s="147"/>
      <c r="M55" s="146"/>
      <c r="N55" s="156">
        <f>M55*L55*K55</f>
        <v>0</v>
      </c>
      <c r="O55" s="145">
        <f>M55-I55</f>
        <v>0</v>
      </c>
      <c r="P55" s="145">
        <f>O55*L55*K55</f>
        <v>0</v>
      </c>
      <c r="Q55" s="145">
        <f>N55-J55</f>
        <v>0</v>
      </c>
      <c r="R55" s="176"/>
    </row>
    <row r="56" s="3" customFormat="1" ht="13.2" hidden="1" spans="1:18">
      <c r="A56" s="61" t="s">
        <v>62</v>
      </c>
      <c r="B56" s="62"/>
      <c r="C56" s="68"/>
      <c r="D56" s="68"/>
      <c r="E56" s="69"/>
      <c r="F56" s="66" t="s">
        <v>30</v>
      </c>
      <c r="G56" s="42"/>
      <c r="H56" s="43"/>
      <c r="I56" s="41"/>
      <c r="J56" s="155">
        <f>G56*H56*I56</f>
        <v>0</v>
      </c>
      <c r="K56" s="146"/>
      <c r="L56" s="147"/>
      <c r="M56" s="146"/>
      <c r="N56" s="156">
        <f>M56*L56*K56</f>
        <v>0</v>
      </c>
      <c r="O56" s="145">
        <f>M56-I56</f>
        <v>0</v>
      </c>
      <c r="P56" s="145">
        <f>O56*L56*K56</f>
        <v>0</v>
      </c>
      <c r="Q56" s="145">
        <f>N56-J56</f>
        <v>0</v>
      </c>
      <c r="R56" s="176"/>
    </row>
    <row r="57" s="3" customFormat="1" ht="14.25" hidden="1" customHeight="1" spans="1:18">
      <c r="A57" s="70" t="s">
        <v>63</v>
      </c>
      <c r="B57" s="70"/>
      <c r="C57" s="70"/>
      <c r="D57" s="70"/>
      <c r="E57" s="70"/>
      <c r="F57" s="72"/>
      <c r="G57" s="72"/>
      <c r="H57" s="72"/>
      <c r="I57" s="72"/>
      <c r="J57" s="72"/>
      <c r="K57" s="30"/>
      <c r="L57" s="47"/>
      <c r="M57" s="30"/>
      <c r="N57" s="30"/>
      <c r="O57" s="30"/>
      <c r="P57" s="30"/>
      <c r="Q57" s="30"/>
      <c r="R57" s="171"/>
    </row>
    <row r="58" s="3" customFormat="1" ht="16.5" hidden="1" customHeight="1" spans="1:18">
      <c r="A58" s="44" t="s">
        <v>64</v>
      </c>
      <c r="B58" s="45"/>
      <c r="C58" s="45"/>
      <c r="D58" s="45"/>
      <c r="E58" s="46"/>
      <c r="F58" s="73"/>
      <c r="G58" s="24"/>
      <c r="H58" s="24"/>
      <c r="I58" s="159"/>
      <c r="J58" s="141">
        <f>SUM(J55:J57)</f>
        <v>0</v>
      </c>
      <c r="K58" s="142"/>
      <c r="L58" s="142"/>
      <c r="M58" s="143"/>
      <c r="N58" s="148">
        <f>SUM(N55:N57)</f>
        <v>0</v>
      </c>
      <c r="O58" s="145">
        <f>M58-I58</f>
        <v>0</v>
      </c>
      <c r="P58" s="145">
        <f>O58*L58*K58</f>
        <v>0</v>
      </c>
      <c r="Q58" s="174">
        <f>N58-J58</f>
        <v>0</v>
      </c>
      <c r="R58" s="171"/>
    </row>
    <row r="59" s="3" customFormat="1" ht="15" customHeight="1" spans="1:18">
      <c r="A59" s="74">
        <v>6</v>
      </c>
      <c r="B59" s="75" t="s">
        <v>92</v>
      </c>
      <c r="C59" s="76"/>
      <c r="D59" s="76"/>
      <c r="E59" s="77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="3" customFormat="1" ht="13.2" spans="1:18">
      <c r="A60" s="118"/>
      <c r="B60" s="79"/>
      <c r="C60" s="80"/>
      <c r="D60" s="80"/>
      <c r="E60" s="81"/>
      <c r="F60" s="56"/>
      <c r="G60" s="57" t="s">
        <v>50</v>
      </c>
      <c r="H60" s="57" t="s">
        <v>50</v>
      </c>
      <c r="I60" s="57" t="s">
        <v>50</v>
      </c>
      <c r="J60" s="157" t="s">
        <v>50</v>
      </c>
      <c r="K60" s="74" t="s">
        <v>51</v>
      </c>
      <c r="L60" s="74" t="s">
        <v>51</v>
      </c>
      <c r="M60" s="74" t="s">
        <v>52</v>
      </c>
      <c r="N60" s="157" t="s">
        <v>53</v>
      </c>
      <c r="O60" s="57" t="s">
        <v>54</v>
      </c>
      <c r="P60" s="57" t="s">
        <v>43</v>
      </c>
      <c r="Q60" s="175" t="s">
        <v>55</v>
      </c>
      <c r="R60" s="57" t="s">
        <v>28</v>
      </c>
    </row>
    <row r="61" s="3" customFormat="1" ht="38.4" spans="1:18">
      <c r="A61" s="58" t="s">
        <v>93</v>
      </c>
      <c r="B61" s="59"/>
      <c r="C61" s="59"/>
      <c r="D61" s="59"/>
      <c r="E61" s="60"/>
      <c r="F61" s="30" t="s">
        <v>33</v>
      </c>
      <c r="G61" s="30" t="s">
        <v>67</v>
      </c>
      <c r="H61" s="30" t="s">
        <v>58</v>
      </c>
      <c r="I61" s="30" t="s">
        <v>36</v>
      </c>
      <c r="J61" s="158" t="s">
        <v>37</v>
      </c>
      <c r="K61" s="30" t="s">
        <v>68</v>
      </c>
      <c r="L61" s="30" t="s">
        <v>60</v>
      </c>
      <c r="M61" s="30" t="s">
        <v>40</v>
      </c>
      <c r="N61" s="158" t="s">
        <v>41</v>
      </c>
      <c r="O61" s="30" t="s">
        <v>42</v>
      </c>
      <c r="P61" s="30" t="s">
        <v>43</v>
      </c>
      <c r="Q61" s="30" t="s">
        <v>44</v>
      </c>
      <c r="R61" s="118"/>
    </row>
    <row r="62" s="3" customFormat="1" ht="22" hidden="1" customHeight="1" spans="1:18">
      <c r="A62" s="119" t="s">
        <v>94</v>
      </c>
      <c r="B62" s="68"/>
      <c r="C62" s="120" t="s">
        <v>95</v>
      </c>
      <c r="D62" s="121" t="s">
        <v>96</v>
      </c>
      <c r="E62" s="122"/>
      <c r="F62" s="66" t="s">
        <v>30</v>
      </c>
      <c r="G62" s="42"/>
      <c r="H62" s="43"/>
      <c r="I62" s="41"/>
      <c r="J62" s="155">
        <f t="shared" ref="J62:J69" si="12">H62*I62*G62</f>
        <v>0</v>
      </c>
      <c r="K62" s="146"/>
      <c r="L62" s="147"/>
      <c r="M62" s="146"/>
      <c r="N62" s="156">
        <f t="shared" ref="N62:N69" si="13">M62*L62*K62</f>
        <v>0</v>
      </c>
      <c r="O62" s="145">
        <f t="shared" ref="O62:O70" si="14">M62-I62</f>
        <v>0</v>
      </c>
      <c r="P62" s="145">
        <f t="shared" ref="P62:P70" si="15">O62*L62*K62</f>
        <v>0</v>
      </c>
      <c r="Q62" s="145">
        <f t="shared" ref="Q62:Q70" si="16">N62-J62</f>
        <v>0</v>
      </c>
      <c r="R62" s="171"/>
    </row>
    <row r="63" s="3" customFormat="1" ht="22" hidden="1" customHeight="1" spans="1:18">
      <c r="A63" s="61" t="s">
        <v>97</v>
      </c>
      <c r="B63" s="62"/>
      <c r="C63" s="62"/>
      <c r="D63" s="62"/>
      <c r="E63" s="123"/>
      <c r="F63" s="66" t="s">
        <v>30</v>
      </c>
      <c r="G63" s="42"/>
      <c r="H63" s="43"/>
      <c r="I63" s="41"/>
      <c r="J63" s="155">
        <f t="shared" si="12"/>
        <v>0</v>
      </c>
      <c r="K63" s="146"/>
      <c r="L63" s="147"/>
      <c r="M63" s="146"/>
      <c r="N63" s="156">
        <f t="shared" si="13"/>
        <v>0</v>
      </c>
      <c r="O63" s="145">
        <f t="shared" si="14"/>
        <v>0</v>
      </c>
      <c r="P63" s="145">
        <f t="shared" si="15"/>
        <v>0</v>
      </c>
      <c r="Q63" s="145">
        <f t="shared" si="16"/>
        <v>0</v>
      </c>
      <c r="R63" s="171"/>
    </row>
    <row r="64" s="3" customFormat="1" ht="22" customHeight="1" spans="1:18">
      <c r="A64" s="90" t="s">
        <v>98</v>
      </c>
      <c r="B64" s="124"/>
      <c r="C64" s="124"/>
      <c r="D64" s="124"/>
      <c r="E64" s="125"/>
      <c r="F64" s="66" t="s">
        <v>30</v>
      </c>
      <c r="G64" s="42">
        <v>15</v>
      </c>
      <c r="H64" s="43">
        <v>1</v>
      </c>
      <c r="I64" s="41">
        <v>150</v>
      </c>
      <c r="J64" s="155">
        <f t="shared" si="12"/>
        <v>2250</v>
      </c>
      <c r="K64" s="146"/>
      <c r="L64" s="147"/>
      <c r="M64" s="146"/>
      <c r="N64" s="156">
        <f t="shared" si="13"/>
        <v>0</v>
      </c>
      <c r="O64" s="145">
        <f t="shared" si="14"/>
        <v>-150</v>
      </c>
      <c r="P64" s="145">
        <f t="shared" si="15"/>
        <v>0</v>
      </c>
      <c r="Q64" s="145">
        <f t="shared" si="16"/>
        <v>-2250</v>
      </c>
      <c r="R64" s="171"/>
    </row>
    <row r="65" s="3" customFormat="1" ht="22" customHeight="1" spans="1:18">
      <c r="A65" s="90" t="s">
        <v>99</v>
      </c>
      <c r="B65" s="62"/>
      <c r="C65" s="62"/>
      <c r="D65" s="62"/>
      <c r="E65" s="91"/>
      <c r="F65" s="66" t="s">
        <v>30</v>
      </c>
      <c r="G65" s="42">
        <v>0</v>
      </c>
      <c r="H65" s="43">
        <v>1</v>
      </c>
      <c r="I65" s="41">
        <v>220</v>
      </c>
      <c r="J65" s="155">
        <f t="shared" si="12"/>
        <v>0</v>
      </c>
      <c r="K65" s="146"/>
      <c r="L65" s="147"/>
      <c r="M65" s="146"/>
      <c r="N65" s="156"/>
      <c r="O65" s="145"/>
      <c r="P65" s="145"/>
      <c r="Q65" s="145"/>
      <c r="R65" s="171"/>
    </row>
    <row r="66" s="3" customFormat="1" ht="22" customHeight="1" spans="1:18">
      <c r="A66" s="61" t="s">
        <v>100</v>
      </c>
      <c r="B66" s="62"/>
      <c r="C66" s="62"/>
      <c r="D66" s="62"/>
      <c r="E66" s="91"/>
      <c r="F66" s="66" t="s">
        <v>30</v>
      </c>
      <c r="G66" s="42">
        <v>50</v>
      </c>
      <c r="H66" s="43">
        <v>1</v>
      </c>
      <c r="I66" s="41">
        <v>2</v>
      </c>
      <c r="J66" s="155">
        <f t="shared" si="12"/>
        <v>100</v>
      </c>
      <c r="K66" s="146"/>
      <c r="L66" s="147"/>
      <c r="M66" s="146"/>
      <c r="N66" s="156">
        <f t="shared" si="13"/>
        <v>0</v>
      </c>
      <c r="O66" s="145">
        <f t="shared" si="14"/>
        <v>-2</v>
      </c>
      <c r="P66" s="145">
        <f t="shared" si="15"/>
        <v>0</v>
      </c>
      <c r="Q66" s="145">
        <f t="shared" si="16"/>
        <v>-100</v>
      </c>
      <c r="R66" s="171"/>
    </row>
    <row r="67" s="3" customFormat="1" ht="22" customHeight="1" spans="1:18">
      <c r="A67" s="61" t="s">
        <v>101</v>
      </c>
      <c r="B67" s="62"/>
      <c r="C67" s="62"/>
      <c r="D67" s="62"/>
      <c r="E67" s="91"/>
      <c r="F67" s="66" t="s">
        <v>30</v>
      </c>
      <c r="G67" s="42">
        <v>10</v>
      </c>
      <c r="H67" s="43">
        <v>1</v>
      </c>
      <c r="I67" s="41">
        <v>10</v>
      </c>
      <c r="J67" s="155">
        <f t="shared" si="12"/>
        <v>100</v>
      </c>
      <c r="K67" s="146"/>
      <c r="L67" s="147"/>
      <c r="M67" s="146"/>
      <c r="N67" s="156">
        <f t="shared" si="13"/>
        <v>0</v>
      </c>
      <c r="O67" s="145">
        <f t="shared" si="14"/>
        <v>-10</v>
      </c>
      <c r="P67" s="145">
        <f t="shared" si="15"/>
        <v>0</v>
      </c>
      <c r="Q67" s="145">
        <f t="shared" si="16"/>
        <v>-100</v>
      </c>
      <c r="R67" s="171"/>
    </row>
    <row r="68" s="3" customFormat="1" ht="22" customHeight="1" spans="1:18">
      <c r="A68" s="90" t="s">
        <v>102</v>
      </c>
      <c r="B68" s="62"/>
      <c r="C68" s="62"/>
      <c r="D68" s="62"/>
      <c r="E68" s="91"/>
      <c r="F68" s="66" t="s">
        <v>30</v>
      </c>
      <c r="G68" s="42">
        <v>3</v>
      </c>
      <c r="H68" s="43">
        <v>1</v>
      </c>
      <c r="I68" s="41">
        <v>100</v>
      </c>
      <c r="J68" s="155">
        <f t="shared" si="12"/>
        <v>300</v>
      </c>
      <c r="K68" s="146"/>
      <c r="L68" s="147"/>
      <c r="M68" s="146"/>
      <c r="N68" s="156"/>
      <c r="O68" s="145">
        <f t="shared" si="14"/>
        <v>-100</v>
      </c>
      <c r="P68" s="145">
        <f t="shared" si="15"/>
        <v>0</v>
      </c>
      <c r="Q68" s="145">
        <f t="shared" si="16"/>
        <v>-300</v>
      </c>
      <c r="R68" s="171"/>
    </row>
    <row r="69" s="3" customFormat="1" ht="22" customHeight="1" spans="1:18">
      <c r="A69" s="177" t="s">
        <v>103</v>
      </c>
      <c r="B69" s="178"/>
      <c r="C69" s="178"/>
      <c r="D69" s="178"/>
      <c r="E69" s="179"/>
      <c r="F69" s="66" t="s">
        <v>30</v>
      </c>
      <c r="G69" s="42"/>
      <c r="H69" s="43"/>
      <c r="I69" s="41"/>
      <c r="J69" s="155">
        <f t="shared" si="12"/>
        <v>0</v>
      </c>
      <c r="K69" s="146"/>
      <c r="L69" s="147"/>
      <c r="M69" s="146"/>
      <c r="N69" s="156">
        <f t="shared" si="13"/>
        <v>0</v>
      </c>
      <c r="O69" s="145">
        <f t="shared" si="14"/>
        <v>0</v>
      </c>
      <c r="P69" s="145">
        <f t="shared" si="15"/>
        <v>0</v>
      </c>
      <c r="Q69" s="145">
        <f t="shared" si="16"/>
        <v>0</v>
      </c>
      <c r="R69" s="171"/>
    </row>
    <row r="70" s="3" customFormat="1" ht="15.75" customHeight="1" spans="1:18">
      <c r="A70" s="44" t="s">
        <v>73</v>
      </c>
      <c r="B70" s="45"/>
      <c r="C70" s="45"/>
      <c r="D70" s="45"/>
      <c r="E70" s="46"/>
      <c r="F70" s="73"/>
      <c r="G70" s="24"/>
      <c r="H70" s="24"/>
      <c r="I70" s="159"/>
      <c r="J70" s="141">
        <f>SUM(J62:J69)</f>
        <v>2750</v>
      </c>
      <c r="K70" s="142"/>
      <c r="L70" s="142"/>
      <c r="M70" s="143"/>
      <c r="N70" s="148">
        <f>SUM(N62:N69)</f>
        <v>0</v>
      </c>
      <c r="O70" s="145">
        <f t="shared" si="14"/>
        <v>0</v>
      </c>
      <c r="P70" s="145">
        <f t="shared" si="15"/>
        <v>0</v>
      </c>
      <c r="Q70" s="174">
        <f t="shared" si="16"/>
        <v>-2750</v>
      </c>
      <c r="R70" s="171"/>
    </row>
    <row r="71" s="3" customFormat="1" ht="15" hidden="1" customHeight="1" spans="1:18">
      <c r="A71" s="74">
        <v>7</v>
      </c>
      <c r="B71" s="75" t="s">
        <v>104</v>
      </c>
      <c r="C71" s="76"/>
      <c r="D71" s="76"/>
      <c r="E71" s="77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="3" customFormat="1" ht="13.2" hidden="1" spans="1:18">
      <c r="A72" s="79"/>
      <c r="B72" s="80"/>
      <c r="C72" s="80"/>
      <c r="D72" s="80"/>
      <c r="E72" s="81"/>
      <c r="F72" s="56"/>
      <c r="G72" s="57" t="s">
        <v>50</v>
      </c>
      <c r="H72" s="57" t="s">
        <v>50</v>
      </c>
      <c r="I72" s="57" t="s">
        <v>50</v>
      </c>
      <c r="J72" s="157" t="s">
        <v>50</v>
      </c>
      <c r="K72" s="74" t="s">
        <v>51</v>
      </c>
      <c r="L72" s="74" t="s">
        <v>51</v>
      </c>
      <c r="M72" s="74" t="s">
        <v>52</v>
      </c>
      <c r="N72" s="157" t="s">
        <v>53</v>
      </c>
      <c r="O72" s="57" t="s">
        <v>54</v>
      </c>
      <c r="P72" s="57" t="s">
        <v>43</v>
      </c>
      <c r="Q72" s="175" t="s">
        <v>55</v>
      </c>
      <c r="R72" s="57" t="s">
        <v>28</v>
      </c>
    </row>
    <row r="73" s="3" customFormat="1" ht="38.4" hidden="1" spans="1:18">
      <c r="A73" s="58"/>
      <c r="B73" s="59"/>
      <c r="C73" s="59"/>
      <c r="D73" s="59"/>
      <c r="E73" s="60"/>
      <c r="F73" s="30" t="s">
        <v>33</v>
      </c>
      <c r="G73" s="30" t="s">
        <v>67</v>
      </c>
      <c r="H73" s="30" t="s">
        <v>58</v>
      </c>
      <c r="I73" s="30" t="s">
        <v>36</v>
      </c>
      <c r="J73" s="158" t="s">
        <v>37</v>
      </c>
      <c r="K73" s="30" t="s">
        <v>68</v>
      </c>
      <c r="L73" s="30" t="s">
        <v>60</v>
      </c>
      <c r="M73" s="30" t="s">
        <v>40</v>
      </c>
      <c r="N73" s="158" t="s">
        <v>41</v>
      </c>
      <c r="O73" s="30" t="s">
        <v>42</v>
      </c>
      <c r="P73" s="30" t="s">
        <v>43</v>
      </c>
      <c r="Q73" s="30" t="s">
        <v>44</v>
      </c>
      <c r="R73" s="118"/>
    </row>
    <row r="74" s="3" customFormat="1" ht="13.5" hidden="1" customHeight="1" spans="1:18">
      <c r="A74" s="180" t="s">
        <v>105</v>
      </c>
      <c r="B74" s="62"/>
      <c r="C74" s="62"/>
      <c r="D74" s="62"/>
      <c r="E74" s="123"/>
      <c r="F74" s="23" t="s">
        <v>30</v>
      </c>
      <c r="G74" s="42"/>
      <c r="H74" s="43"/>
      <c r="I74" s="41"/>
      <c r="J74" s="155">
        <f>H74*I74*G74</f>
        <v>0</v>
      </c>
      <c r="K74" s="146"/>
      <c r="L74" s="147"/>
      <c r="M74" s="146"/>
      <c r="N74" s="156">
        <f>M74*L74*K74</f>
        <v>0</v>
      </c>
      <c r="O74" s="145">
        <f>M74-I74</f>
        <v>0</v>
      </c>
      <c r="P74" s="145">
        <f>O74*L74*K74</f>
        <v>0</v>
      </c>
      <c r="Q74" s="145">
        <f>N74-J74</f>
        <v>0</v>
      </c>
      <c r="R74" s="176"/>
    </row>
    <row r="75" s="3" customFormat="1" ht="15.75" hidden="1" customHeight="1" spans="1:18">
      <c r="A75" s="180" t="s">
        <v>106</v>
      </c>
      <c r="B75" s="62"/>
      <c r="C75" s="62"/>
      <c r="D75" s="62"/>
      <c r="E75" s="123"/>
      <c r="F75" s="66" t="s">
        <v>30</v>
      </c>
      <c r="G75" s="42"/>
      <c r="H75" s="43"/>
      <c r="I75" s="41"/>
      <c r="J75" s="155">
        <f>H75*I75*G75</f>
        <v>0</v>
      </c>
      <c r="K75" s="146"/>
      <c r="L75" s="147"/>
      <c r="M75" s="146"/>
      <c r="N75" s="156">
        <f>M75*L75*K75</f>
        <v>0</v>
      </c>
      <c r="O75" s="145">
        <f>M75-I75</f>
        <v>0</v>
      </c>
      <c r="P75" s="145">
        <f>O75*L75*K75</f>
        <v>0</v>
      </c>
      <c r="Q75" s="145">
        <f>N75-J75</f>
        <v>0</v>
      </c>
      <c r="R75" s="171"/>
    </row>
    <row r="76" s="3" customFormat="1" ht="15.75" hidden="1" customHeight="1" spans="1:18">
      <c r="A76" s="180" t="s">
        <v>107</v>
      </c>
      <c r="B76" s="62"/>
      <c r="C76" s="62"/>
      <c r="D76" s="62"/>
      <c r="E76" s="123"/>
      <c r="F76" s="66" t="s">
        <v>30</v>
      </c>
      <c r="G76" s="42"/>
      <c r="H76" s="43"/>
      <c r="I76" s="41"/>
      <c r="J76" s="155">
        <f>H76*I76*G76</f>
        <v>0</v>
      </c>
      <c r="K76" s="146"/>
      <c r="L76" s="147"/>
      <c r="M76" s="146"/>
      <c r="N76" s="156">
        <f>M76*L76*K76</f>
        <v>0</v>
      </c>
      <c r="O76" s="145">
        <f>M76-I76</f>
        <v>0</v>
      </c>
      <c r="P76" s="145">
        <f>O76*L76*K76</f>
        <v>0</v>
      </c>
      <c r="Q76" s="145">
        <f>N76-J76</f>
        <v>0</v>
      </c>
      <c r="R76" s="171"/>
    </row>
    <row r="77" s="3" customFormat="1" ht="15" hidden="1" customHeight="1" spans="1:18">
      <c r="A77" s="181" t="s">
        <v>108</v>
      </c>
      <c r="B77" s="182"/>
      <c r="C77" s="182"/>
      <c r="D77" s="182"/>
      <c r="E77" s="183"/>
      <c r="F77" s="66" t="s">
        <v>30</v>
      </c>
      <c r="G77" s="42"/>
      <c r="H77" s="43"/>
      <c r="I77" s="41"/>
      <c r="J77" s="155">
        <f>H77*I77*G77</f>
        <v>0</v>
      </c>
      <c r="K77" s="146"/>
      <c r="L77" s="147"/>
      <c r="M77" s="146"/>
      <c r="N77" s="156">
        <f>M77*L77*K77</f>
        <v>0</v>
      </c>
      <c r="O77" s="145">
        <f>M77-I77</f>
        <v>0</v>
      </c>
      <c r="P77" s="145">
        <f>O77*L77*K77</f>
        <v>0</v>
      </c>
      <c r="Q77" s="145">
        <f>N77-J77</f>
        <v>0</v>
      </c>
      <c r="R77" s="171"/>
    </row>
    <row r="78" s="3" customFormat="1" ht="15.75" hidden="1" customHeight="1" spans="1:18">
      <c r="A78" s="44" t="s">
        <v>73</v>
      </c>
      <c r="B78" s="45"/>
      <c r="C78" s="45"/>
      <c r="D78" s="45"/>
      <c r="E78" s="46"/>
      <c r="F78" s="73"/>
      <c r="G78" s="24"/>
      <c r="H78" s="24"/>
      <c r="I78" s="159"/>
      <c r="J78" s="141">
        <f>SUM(J74:J77)</f>
        <v>0</v>
      </c>
      <c r="K78" s="142"/>
      <c r="L78" s="142"/>
      <c r="M78" s="143"/>
      <c r="N78" s="148">
        <f>SUM(N74:N77)</f>
        <v>0</v>
      </c>
      <c r="O78" s="145">
        <f>M78-I78</f>
        <v>0</v>
      </c>
      <c r="P78" s="145">
        <f>O78*L78*K78</f>
        <v>0</v>
      </c>
      <c r="Q78" s="174">
        <f>N78-J78</f>
        <v>0</v>
      </c>
      <c r="R78" s="171"/>
    </row>
    <row r="79" s="3" customFormat="1" ht="15" customHeight="1" spans="1:18">
      <c r="A79" s="74">
        <v>8</v>
      </c>
      <c r="B79" s="75" t="s">
        <v>109</v>
      </c>
      <c r="C79" s="76"/>
      <c r="D79" s="76"/>
      <c r="E79" s="77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="3" customFormat="1" ht="13.2" spans="1:18">
      <c r="A80" s="79"/>
      <c r="B80" s="80"/>
      <c r="C80" s="80"/>
      <c r="D80" s="80"/>
      <c r="E80" s="81"/>
      <c r="F80" s="56"/>
      <c r="G80" s="57" t="s">
        <v>50</v>
      </c>
      <c r="H80" s="57" t="s">
        <v>50</v>
      </c>
      <c r="I80" s="57" t="s">
        <v>50</v>
      </c>
      <c r="J80" s="157" t="s">
        <v>50</v>
      </c>
      <c r="K80" s="74" t="s">
        <v>51</v>
      </c>
      <c r="L80" s="74" t="s">
        <v>51</v>
      </c>
      <c r="M80" s="74" t="s">
        <v>52</v>
      </c>
      <c r="N80" s="157" t="s">
        <v>53</v>
      </c>
      <c r="O80" s="57" t="s">
        <v>54</v>
      </c>
      <c r="P80" s="57" t="s">
        <v>43</v>
      </c>
      <c r="Q80" s="175" t="s">
        <v>55</v>
      </c>
      <c r="R80" s="57" t="s">
        <v>28</v>
      </c>
    </row>
    <row r="81" s="3" customFormat="1" ht="38.4" spans="1:18">
      <c r="A81" s="58"/>
      <c r="B81" s="59"/>
      <c r="C81" s="59"/>
      <c r="D81" s="59"/>
      <c r="E81" s="60"/>
      <c r="F81" s="30" t="s">
        <v>33</v>
      </c>
      <c r="G81" s="30" t="s">
        <v>67</v>
      </c>
      <c r="H81" s="30" t="s">
        <v>58</v>
      </c>
      <c r="I81" s="30" t="s">
        <v>36</v>
      </c>
      <c r="J81" s="158" t="s">
        <v>37</v>
      </c>
      <c r="K81" s="30" t="s">
        <v>68</v>
      </c>
      <c r="L81" s="30" t="s">
        <v>60</v>
      </c>
      <c r="M81" s="30" t="s">
        <v>40</v>
      </c>
      <c r="N81" s="158" t="s">
        <v>41</v>
      </c>
      <c r="O81" s="30" t="s">
        <v>42</v>
      </c>
      <c r="P81" s="30" t="s">
        <v>43</v>
      </c>
      <c r="Q81" s="30" t="s">
        <v>44</v>
      </c>
      <c r="R81" s="118"/>
    </row>
    <row r="82" s="3" customFormat="1" ht="23.5" customHeight="1" spans="1:18">
      <c r="A82" s="39" t="s">
        <v>110</v>
      </c>
      <c r="B82" s="39"/>
      <c r="C82" s="39"/>
      <c r="D82" s="39"/>
      <c r="E82" s="40"/>
      <c r="F82" s="66" t="s">
        <v>30</v>
      </c>
      <c r="G82" s="42">
        <v>1</v>
      </c>
      <c r="H82" s="43">
        <v>1</v>
      </c>
      <c r="I82" s="41">
        <v>500</v>
      </c>
      <c r="J82" s="155">
        <f>H82*I82*G82</f>
        <v>500</v>
      </c>
      <c r="K82" s="146"/>
      <c r="L82" s="147"/>
      <c r="M82" s="146"/>
      <c r="N82" s="156">
        <f>M82*L82*K82</f>
        <v>0</v>
      </c>
      <c r="O82" s="145">
        <f t="shared" ref="O82:O86" si="17">M82-I82</f>
        <v>-500</v>
      </c>
      <c r="P82" s="145">
        <f t="shared" ref="P82:P86" si="18">O82*L82*K82</f>
        <v>0</v>
      </c>
      <c r="Q82" s="145">
        <f t="shared" ref="Q82:Q87" si="19">N82-J82</f>
        <v>-500</v>
      </c>
      <c r="R82" s="171"/>
    </row>
    <row r="83" s="3" customFormat="1" ht="23.5" customHeight="1" spans="1:18">
      <c r="A83" s="39" t="s">
        <v>111</v>
      </c>
      <c r="B83" s="39"/>
      <c r="C83" s="39"/>
      <c r="D83" s="39"/>
      <c r="E83" s="40"/>
      <c r="F83" s="66" t="s">
        <v>30</v>
      </c>
      <c r="G83" s="42"/>
      <c r="H83" s="43"/>
      <c r="I83" s="41"/>
      <c r="J83" s="155"/>
      <c r="K83" s="146"/>
      <c r="L83" s="147"/>
      <c r="M83" s="146"/>
      <c r="N83" s="156">
        <f>M83*L83*K83</f>
        <v>0</v>
      </c>
      <c r="O83" s="145">
        <f t="shared" si="17"/>
        <v>0</v>
      </c>
      <c r="P83" s="145">
        <f t="shared" si="18"/>
        <v>0</v>
      </c>
      <c r="Q83" s="145">
        <f t="shared" si="19"/>
        <v>0</v>
      </c>
      <c r="R83" s="171"/>
    </row>
    <row r="84" s="3" customFormat="1" ht="23.5" customHeight="1" spans="1:18">
      <c r="A84" s="39" t="s">
        <v>112</v>
      </c>
      <c r="B84" s="39"/>
      <c r="C84" s="39"/>
      <c r="D84" s="39"/>
      <c r="E84" s="40"/>
      <c r="F84" s="66" t="s">
        <v>30</v>
      </c>
      <c r="G84" s="42"/>
      <c r="H84" s="43"/>
      <c r="I84" s="41"/>
      <c r="J84" s="221"/>
      <c r="K84" s="146"/>
      <c r="L84" s="147"/>
      <c r="M84" s="146"/>
      <c r="N84" s="222">
        <f>M84*L84*K84</f>
        <v>0</v>
      </c>
      <c r="O84" s="145">
        <f t="shared" si="17"/>
        <v>0</v>
      </c>
      <c r="P84" s="145">
        <f t="shared" si="18"/>
        <v>0</v>
      </c>
      <c r="Q84" s="145">
        <f t="shared" si="19"/>
        <v>0</v>
      </c>
      <c r="R84" s="171"/>
    </row>
    <row r="85" s="3" customFormat="1" ht="14.25" customHeight="1" spans="1:18">
      <c r="A85" s="95" t="s">
        <v>113</v>
      </c>
      <c r="B85" s="95"/>
      <c r="C85" s="95"/>
      <c r="D85" s="95"/>
      <c r="E85" s="95"/>
      <c r="F85" s="28">
        <v>0.08</v>
      </c>
      <c r="G85" s="96"/>
      <c r="H85" s="96"/>
      <c r="I85" s="96"/>
      <c r="J85" s="141">
        <f>(J51+J58+J70+J78)*F85</f>
        <v>220</v>
      </c>
      <c r="K85" s="30"/>
      <c r="L85" s="47"/>
      <c r="M85" s="30"/>
      <c r="N85" s="148">
        <f>(N51+N58+N70+N78)*F85</f>
        <v>0</v>
      </c>
      <c r="O85" s="145">
        <f t="shared" si="17"/>
        <v>0</v>
      </c>
      <c r="P85" s="145">
        <f t="shared" si="18"/>
        <v>0</v>
      </c>
      <c r="Q85" s="145">
        <f t="shared" si="19"/>
        <v>-220</v>
      </c>
      <c r="R85" s="171"/>
    </row>
    <row r="86" s="3" customFormat="1" ht="15.75" customHeight="1" spans="1:18">
      <c r="A86" s="44" t="s">
        <v>114</v>
      </c>
      <c r="B86" s="45"/>
      <c r="C86" s="45"/>
      <c r="D86" s="45"/>
      <c r="E86" s="46"/>
      <c r="F86" s="23"/>
      <c r="G86" s="96"/>
      <c r="H86" s="96"/>
      <c r="I86" s="223"/>
      <c r="J86" s="141">
        <f>SUM(J82:J85)+J35+J16</f>
        <v>4512</v>
      </c>
      <c r="K86" s="24"/>
      <c r="L86" s="24"/>
      <c r="M86" s="159"/>
      <c r="N86" s="148">
        <f>SUM(N82:N85)+N35+N16</f>
        <v>0</v>
      </c>
      <c r="O86" s="145">
        <f t="shared" si="17"/>
        <v>0</v>
      </c>
      <c r="P86" s="145">
        <f t="shared" si="18"/>
        <v>0</v>
      </c>
      <c r="Q86" s="174">
        <f t="shared" si="19"/>
        <v>-4512</v>
      </c>
      <c r="R86" s="171"/>
    </row>
    <row r="87" s="3" customFormat="1" ht="15.75" customHeight="1" spans="1:18">
      <c r="A87" s="44" t="s">
        <v>115</v>
      </c>
      <c r="B87" s="45"/>
      <c r="C87" s="45"/>
      <c r="D87" s="45"/>
      <c r="E87" s="46"/>
      <c r="F87" s="28">
        <v>0.06</v>
      </c>
      <c r="G87" s="96"/>
      <c r="H87" s="96"/>
      <c r="I87" s="223"/>
      <c r="J87" s="141">
        <f>(J20+J27+J34+J51+J58+J70+J78+J86+H111)*F87</f>
        <v>3279.72</v>
      </c>
      <c r="K87" s="24"/>
      <c r="L87" s="24"/>
      <c r="M87" s="159"/>
      <c r="N87" s="148">
        <f>(N20+N27+N34+N51+N58+N70+N78+N86)*F87</f>
        <v>0</v>
      </c>
      <c r="O87" s="145"/>
      <c r="P87" s="145"/>
      <c r="Q87" s="174">
        <f t="shared" si="19"/>
        <v>-3279.72</v>
      </c>
      <c r="R87" s="171"/>
    </row>
    <row r="88" s="3" customFormat="1" ht="15" customHeight="1" spans="1:18">
      <c r="A88" s="74">
        <v>9</v>
      </c>
      <c r="B88" s="75" t="s">
        <v>116</v>
      </c>
      <c r="C88" s="76"/>
      <c r="D88" s="76"/>
      <c r="E88" s="77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="3" customFormat="1" ht="12.75" customHeight="1" spans="1:18">
      <c r="A89" s="184"/>
      <c r="B89" s="185"/>
      <c r="C89" s="185"/>
      <c r="D89" s="185"/>
      <c r="E89" s="186"/>
      <c r="F89" s="56"/>
      <c r="G89" s="56"/>
      <c r="H89" s="56"/>
      <c r="I89" s="56"/>
      <c r="J89" s="157"/>
      <c r="K89" s="74" t="s">
        <v>51</v>
      </c>
      <c r="L89" s="74" t="s">
        <v>51</v>
      </c>
      <c r="M89" s="74" t="s">
        <v>52</v>
      </c>
      <c r="N89" s="57" t="s">
        <v>53</v>
      </c>
      <c r="O89" s="57"/>
      <c r="P89" s="57" t="s">
        <v>43</v>
      </c>
      <c r="Q89" s="175"/>
      <c r="R89" s="57" t="s">
        <v>28</v>
      </c>
    </row>
    <row r="90" s="3" customFormat="1" ht="38.4" spans="1:18">
      <c r="A90" s="187" t="s">
        <v>117</v>
      </c>
      <c r="B90" s="188"/>
      <c r="C90" s="188"/>
      <c r="D90" s="188"/>
      <c r="E90" s="189"/>
      <c r="F90" s="30"/>
      <c r="G90" s="30"/>
      <c r="H90" s="190"/>
      <c r="I90" s="56"/>
      <c r="J90" s="158"/>
      <c r="K90" s="30" t="s">
        <v>68</v>
      </c>
      <c r="L90" s="30" t="s">
        <v>60</v>
      </c>
      <c r="M90" s="30" t="s">
        <v>40</v>
      </c>
      <c r="N90" s="30" t="s">
        <v>41</v>
      </c>
      <c r="O90" s="30"/>
      <c r="P90" s="30" t="s">
        <v>43</v>
      </c>
      <c r="Q90" s="158"/>
      <c r="R90" s="118"/>
    </row>
    <row r="91" s="3" customFormat="1" ht="14.25" customHeight="1" spans="1:18">
      <c r="A91" s="191" t="s">
        <v>118</v>
      </c>
      <c r="B91" s="192"/>
      <c r="C91" s="192"/>
      <c r="D91" s="192"/>
      <c r="E91" s="193"/>
      <c r="F91" s="194" t="s">
        <v>30</v>
      </c>
      <c r="G91" s="195"/>
      <c r="H91" s="196"/>
      <c r="I91" s="196"/>
      <c r="J91" s="224"/>
      <c r="K91" s="146"/>
      <c r="L91" s="146"/>
      <c r="M91" s="146"/>
      <c r="N91" s="225">
        <f>L91*M91*K91</f>
        <v>0</v>
      </c>
      <c r="O91" s="226"/>
      <c r="P91" s="145">
        <f t="shared" ref="P91:P97" si="20">N91</f>
        <v>0</v>
      </c>
      <c r="Q91" s="224"/>
      <c r="R91" s="171"/>
    </row>
    <row r="92" s="3" customFormat="1" ht="13.2" spans="1:18">
      <c r="A92" s="191" t="s">
        <v>119</v>
      </c>
      <c r="B92" s="192"/>
      <c r="C92" s="192"/>
      <c r="D92" s="192"/>
      <c r="E92" s="193"/>
      <c r="F92" s="194" t="s">
        <v>30</v>
      </c>
      <c r="G92" s="195"/>
      <c r="H92" s="196"/>
      <c r="I92" s="196"/>
      <c r="J92" s="224"/>
      <c r="K92" s="146"/>
      <c r="L92" s="146"/>
      <c r="M92" s="146"/>
      <c r="N92" s="225">
        <f>L92*M92*K92</f>
        <v>0</v>
      </c>
      <c r="O92" s="226"/>
      <c r="P92" s="145">
        <f t="shared" si="20"/>
        <v>0</v>
      </c>
      <c r="Q92" s="224"/>
      <c r="R92" s="171"/>
    </row>
    <row r="93" s="3" customFormat="1" ht="15.75" customHeight="1" spans="1:18">
      <c r="A93" s="197" t="s">
        <v>120</v>
      </c>
      <c r="B93" s="198"/>
      <c r="C93" s="198"/>
      <c r="D93" s="198"/>
      <c r="E93" s="199"/>
      <c r="F93" s="194" t="s">
        <v>30</v>
      </c>
      <c r="G93" s="195"/>
      <c r="H93" s="196"/>
      <c r="I93" s="196"/>
      <c r="J93" s="224"/>
      <c r="K93" s="146"/>
      <c r="L93" s="146"/>
      <c r="M93" s="146"/>
      <c r="N93" s="225">
        <f>L93*M93*K93</f>
        <v>0</v>
      </c>
      <c r="O93" s="226"/>
      <c r="P93" s="145">
        <f t="shared" si="20"/>
        <v>0</v>
      </c>
      <c r="Q93" s="224"/>
      <c r="R93" s="171"/>
    </row>
    <row r="94" s="3" customFormat="1" ht="13.5" customHeight="1" spans="1:18">
      <c r="A94" s="200" t="s">
        <v>121</v>
      </c>
      <c r="B94" s="201"/>
      <c r="C94" s="201"/>
      <c r="D94" s="201"/>
      <c r="E94" s="202"/>
      <c r="F94" s="194" t="s">
        <v>30</v>
      </c>
      <c r="G94" s="195"/>
      <c r="H94" s="196"/>
      <c r="I94" s="196"/>
      <c r="J94" s="227">
        <f>G94*H94*I94</f>
        <v>0</v>
      </c>
      <c r="K94" s="146"/>
      <c r="L94" s="146"/>
      <c r="M94" s="146"/>
      <c r="N94" s="225">
        <f>L94*M94*K94</f>
        <v>0</v>
      </c>
      <c r="O94" s="226"/>
      <c r="P94" s="145">
        <f t="shared" si="20"/>
        <v>0</v>
      </c>
      <c r="Q94" s="224"/>
      <c r="R94" s="171"/>
    </row>
    <row r="95" s="3" customFormat="1" ht="13.5" customHeight="1" spans="1:18">
      <c r="A95" s="203" t="s">
        <v>122</v>
      </c>
      <c r="B95" s="204"/>
      <c r="C95" s="204"/>
      <c r="D95" s="204"/>
      <c r="E95" s="205"/>
      <c r="F95" s="206"/>
      <c r="G95" s="195"/>
      <c r="H95" s="196"/>
      <c r="I95" s="196"/>
      <c r="J95" s="224"/>
      <c r="K95" s="146" t="s">
        <v>123</v>
      </c>
      <c r="L95" s="146" t="s">
        <v>123</v>
      </c>
      <c r="M95" s="146" t="s">
        <v>123</v>
      </c>
      <c r="N95" s="228">
        <f>SUM(N91:N94)*F95</f>
        <v>0</v>
      </c>
      <c r="O95" s="226"/>
      <c r="P95" s="145">
        <f t="shared" si="20"/>
        <v>0</v>
      </c>
      <c r="Q95" s="224"/>
      <c r="R95" s="171"/>
    </row>
    <row r="96" s="3" customFormat="1" ht="13.5" customHeight="1" spans="1:18">
      <c r="A96" s="200" t="s">
        <v>124</v>
      </c>
      <c r="B96" s="201"/>
      <c r="C96" s="201"/>
      <c r="D96" s="201"/>
      <c r="E96" s="202"/>
      <c r="F96" s="194" t="s">
        <v>30</v>
      </c>
      <c r="G96" s="195"/>
      <c r="H96" s="196"/>
      <c r="I96" s="196"/>
      <c r="J96" s="227"/>
      <c r="K96" s="146"/>
      <c r="L96" s="146"/>
      <c r="M96" s="146"/>
      <c r="N96" s="225">
        <f>L96*M96*K96</f>
        <v>0</v>
      </c>
      <c r="O96" s="226"/>
      <c r="P96" s="145">
        <f t="shared" si="20"/>
        <v>0</v>
      </c>
      <c r="Q96" s="224"/>
      <c r="R96" s="173"/>
    </row>
    <row r="97" s="3" customFormat="1" ht="13.5" customHeight="1" spans="1:18">
      <c r="A97" s="203" t="s">
        <v>125</v>
      </c>
      <c r="B97" s="204"/>
      <c r="C97" s="204"/>
      <c r="D97" s="204"/>
      <c r="E97" s="205"/>
      <c r="F97" s="207">
        <v>0.08</v>
      </c>
      <c r="G97" s="30"/>
      <c r="H97" s="47"/>
      <c r="I97" s="47"/>
      <c r="J97" s="229">
        <f>(J94+J96)*F97</f>
        <v>0</v>
      </c>
      <c r="K97" s="146" t="s">
        <v>123</v>
      </c>
      <c r="L97" s="146" t="s">
        <v>123</v>
      </c>
      <c r="M97" s="146" t="s">
        <v>123</v>
      </c>
      <c r="N97" s="228">
        <f>SUM(N96:N96)*F97</f>
        <v>0</v>
      </c>
      <c r="O97" s="226"/>
      <c r="P97" s="145">
        <f t="shared" si="20"/>
        <v>0</v>
      </c>
      <c r="Q97" s="224"/>
      <c r="R97" s="171"/>
    </row>
    <row r="98" s="3" customFormat="1" ht="16.5" customHeight="1" spans="1:18">
      <c r="A98" s="44" t="s">
        <v>126</v>
      </c>
      <c r="B98" s="45"/>
      <c r="C98" s="45"/>
      <c r="D98" s="45"/>
      <c r="E98" s="46"/>
      <c r="F98" s="73"/>
      <c r="G98" s="24"/>
      <c r="H98" s="24"/>
      <c r="I98" s="159"/>
      <c r="J98" s="230">
        <f>SUM(J91:J97)</f>
        <v>0</v>
      </c>
      <c r="K98" s="142" t="s">
        <v>123</v>
      </c>
      <c r="L98" s="142" t="s">
        <v>123</v>
      </c>
      <c r="M98" s="143" t="s">
        <v>123</v>
      </c>
      <c r="N98" s="228">
        <f>SUM(N91:N97)</f>
        <v>0</v>
      </c>
      <c r="O98" s="231"/>
      <c r="P98" s="174">
        <f>SUM(P91:P97)</f>
        <v>0</v>
      </c>
      <c r="Q98" s="259"/>
      <c r="R98" s="171"/>
    </row>
    <row r="99" s="3" customFormat="1" ht="13.95" spans="1:5">
      <c r="A99" s="208"/>
      <c r="B99" s="208"/>
      <c r="C99" s="208"/>
      <c r="D99" s="208"/>
      <c r="E99" s="209"/>
    </row>
    <row r="100" ht="16.35" spans="6:16">
      <c r="F100" s="210" t="s">
        <v>127</v>
      </c>
      <c r="G100" s="211"/>
      <c r="H100" s="212" t="s">
        <v>50</v>
      </c>
      <c r="I100" s="232"/>
      <c r="J100" s="232"/>
      <c r="K100" s="233"/>
      <c r="L100" s="234" t="s">
        <v>128</v>
      </c>
      <c r="M100" s="235"/>
      <c r="N100" s="235"/>
      <c r="O100" s="236"/>
      <c r="P100" s="237" t="s">
        <v>55</v>
      </c>
    </row>
    <row r="101" ht="24.75" customHeight="1" spans="6:16">
      <c r="F101" s="213"/>
      <c r="G101" s="214"/>
      <c r="H101" s="215" t="s">
        <v>129</v>
      </c>
      <c r="I101" s="238"/>
      <c r="J101" s="239" t="s">
        <v>130</v>
      </c>
      <c r="K101" s="240"/>
      <c r="L101" s="215" t="s">
        <v>131</v>
      </c>
      <c r="M101" s="238"/>
      <c r="N101" s="239" t="s">
        <v>132</v>
      </c>
      <c r="O101" s="240"/>
      <c r="P101" s="241" t="s">
        <v>133</v>
      </c>
    </row>
    <row r="102" spans="6:16">
      <c r="F102" s="216" t="s">
        <v>134</v>
      </c>
      <c r="G102" s="217"/>
      <c r="H102" s="218">
        <f>J20</f>
        <v>1000</v>
      </c>
      <c r="I102" s="242"/>
      <c r="J102" s="243"/>
      <c r="K102" s="242"/>
      <c r="L102" s="244">
        <f>N20</f>
        <v>0</v>
      </c>
      <c r="M102" s="245"/>
      <c r="N102" s="246" t="e">
        <f>L102/#REF!/#REF!</f>
        <v>#REF!</v>
      </c>
      <c r="O102" s="247"/>
      <c r="P102" s="248">
        <f t="shared" ref="P102:P111" si="21">L102-H102</f>
        <v>-1000</v>
      </c>
    </row>
    <row r="103" spans="6:16">
      <c r="F103" s="216" t="s">
        <v>135</v>
      </c>
      <c r="G103" s="217"/>
      <c r="H103" s="218">
        <f>J27</f>
        <v>20000</v>
      </c>
      <c r="I103" s="242"/>
      <c r="J103" s="243"/>
      <c r="K103" s="242"/>
      <c r="L103" s="244">
        <f>N27</f>
        <v>0</v>
      </c>
      <c r="M103" s="245"/>
      <c r="N103" s="246" t="e">
        <f>L103/#REF!/#REF!</f>
        <v>#REF!</v>
      </c>
      <c r="O103" s="247"/>
      <c r="P103" s="248">
        <f t="shared" si="21"/>
        <v>-20000</v>
      </c>
    </row>
    <row r="104" spans="6:16">
      <c r="F104" s="216" t="s">
        <v>136</v>
      </c>
      <c r="G104" s="217"/>
      <c r="H104" s="218">
        <f>J34</f>
        <v>26400</v>
      </c>
      <c r="I104" s="242"/>
      <c r="J104" s="243"/>
      <c r="K104" s="242"/>
      <c r="L104" s="244">
        <f>N34</f>
        <v>0</v>
      </c>
      <c r="M104" s="245"/>
      <c r="N104" s="246" t="e">
        <f>L104/#REF!/#REF!</f>
        <v>#REF!</v>
      </c>
      <c r="O104" s="247"/>
      <c r="P104" s="248">
        <f t="shared" si="21"/>
        <v>-26400</v>
      </c>
    </row>
    <row r="105" spans="6:16">
      <c r="F105" s="216" t="s">
        <v>137</v>
      </c>
      <c r="G105" s="217"/>
      <c r="H105" s="218">
        <f>J51</f>
        <v>0</v>
      </c>
      <c r="I105" s="242"/>
      <c r="J105" s="243"/>
      <c r="K105" s="242"/>
      <c r="L105" s="244">
        <f>N51</f>
        <v>0</v>
      </c>
      <c r="M105" s="245"/>
      <c r="N105" s="246" t="e">
        <f>L105/#REF!/#REF!</f>
        <v>#REF!</v>
      </c>
      <c r="O105" s="247"/>
      <c r="P105" s="248">
        <f t="shared" si="21"/>
        <v>0</v>
      </c>
    </row>
    <row r="106" spans="6:16">
      <c r="F106" s="216" t="s">
        <v>138</v>
      </c>
      <c r="G106" s="217"/>
      <c r="H106" s="218">
        <f>J58</f>
        <v>0</v>
      </c>
      <c r="I106" s="242"/>
      <c r="J106" s="243"/>
      <c r="K106" s="242"/>
      <c r="L106" s="244">
        <f>N58</f>
        <v>0</v>
      </c>
      <c r="M106" s="245"/>
      <c r="N106" s="246" t="e">
        <f>L106/#REF!/#REF!</f>
        <v>#REF!</v>
      </c>
      <c r="O106" s="247"/>
      <c r="P106" s="248">
        <f t="shared" si="21"/>
        <v>0</v>
      </c>
    </row>
    <row r="107" spans="6:16">
      <c r="F107" s="216" t="s">
        <v>139</v>
      </c>
      <c r="G107" s="217"/>
      <c r="H107" s="218">
        <f>J70</f>
        <v>2750</v>
      </c>
      <c r="I107" s="242"/>
      <c r="J107" s="243"/>
      <c r="K107" s="242"/>
      <c r="L107" s="244">
        <f>N70</f>
        <v>0</v>
      </c>
      <c r="M107" s="245"/>
      <c r="N107" s="246" t="e">
        <f>L107/#REF!/#REF!</f>
        <v>#REF!</v>
      </c>
      <c r="O107" s="247"/>
      <c r="P107" s="248">
        <f t="shared" si="21"/>
        <v>-2750</v>
      </c>
    </row>
    <row r="108" spans="6:16">
      <c r="F108" s="216" t="s">
        <v>140</v>
      </c>
      <c r="G108" s="217"/>
      <c r="H108" s="218">
        <f>J78</f>
        <v>0</v>
      </c>
      <c r="I108" s="242"/>
      <c r="J108" s="243"/>
      <c r="K108" s="242"/>
      <c r="L108" s="244">
        <f>N78</f>
        <v>0</v>
      </c>
      <c r="M108" s="245"/>
      <c r="N108" s="246" t="e">
        <f>L108/#REF!/#REF!</f>
        <v>#REF!</v>
      </c>
      <c r="O108" s="247"/>
      <c r="P108" s="248">
        <f t="shared" si="21"/>
        <v>0</v>
      </c>
    </row>
    <row r="109" spans="6:16">
      <c r="F109" s="216" t="s">
        <v>141</v>
      </c>
      <c r="G109" s="217"/>
      <c r="H109" s="218">
        <f>J86</f>
        <v>4512</v>
      </c>
      <c r="I109" s="242"/>
      <c r="J109" s="243"/>
      <c r="K109" s="242"/>
      <c r="L109" s="244">
        <f>N86</f>
        <v>0</v>
      </c>
      <c r="M109" s="245"/>
      <c r="N109" s="246" t="e">
        <f>L109/#REF!/#REF!</f>
        <v>#REF!</v>
      </c>
      <c r="O109" s="247"/>
      <c r="P109" s="248">
        <f t="shared" si="21"/>
        <v>-4512</v>
      </c>
    </row>
    <row r="110" spans="6:16">
      <c r="F110" s="216" t="s">
        <v>142</v>
      </c>
      <c r="G110" s="217"/>
      <c r="H110" s="218">
        <f>J87</f>
        <v>3279.72</v>
      </c>
      <c r="I110" s="242"/>
      <c r="J110" s="243"/>
      <c r="K110" s="242"/>
      <c r="L110" s="244">
        <f>N87</f>
        <v>0</v>
      </c>
      <c r="M110" s="245"/>
      <c r="N110" s="246" t="e">
        <f>L110/#REF!/#REF!</f>
        <v>#REF!</v>
      </c>
      <c r="O110" s="247"/>
      <c r="P110" s="248">
        <f t="shared" si="21"/>
        <v>-3279.72</v>
      </c>
    </row>
    <row r="111" spans="6:16">
      <c r="F111" s="216" t="s">
        <v>143</v>
      </c>
      <c r="G111" s="217"/>
      <c r="H111" s="219">
        <f>J98</f>
        <v>0</v>
      </c>
      <c r="I111" s="249"/>
      <c r="J111" s="250"/>
      <c r="K111" s="251"/>
      <c r="L111" s="244">
        <f>N98</f>
        <v>0</v>
      </c>
      <c r="M111" s="245"/>
      <c r="N111" s="246" t="e">
        <f>L111/#REF!/#REF!</f>
        <v>#REF!</v>
      </c>
      <c r="O111" s="247"/>
      <c r="P111" s="248">
        <f t="shared" si="21"/>
        <v>0</v>
      </c>
    </row>
    <row r="112" ht="16.35" spans="6:16">
      <c r="F112" s="216" t="s">
        <v>144</v>
      </c>
      <c r="G112" s="217"/>
      <c r="H112" s="220">
        <f>SUM(H102:I111)</f>
        <v>57941.72</v>
      </c>
      <c r="I112" s="252"/>
      <c r="J112" s="253"/>
      <c r="K112" s="254"/>
      <c r="L112" s="255">
        <f>SUM(L102:M111)</f>
        <v>0</v>
      </c>
      <c r="M112" s="256"/>
      <c r="N112" s="246" t="e">
        <f>L112/#REF!/#REF!</f>
        <v>#REF!</v>
      </c>
      <c r="O112" s="247"/>
      <c r="P112" s="257">
        <f>SUM(P102:P111)</f>
        <v>-57941.72</v>
      </c>
    </row>
    <row r="113" spans="19:19">
      <c r="S113" s="260"/>
    </row>
    <row r="114" spans="8:8">
      <c r="H114" s="2"/>
    </row>
    <row r="116" spans="9:9">
      <c r="I116" s="258"/>
    </row>
  </sheetData>
  <sheetProtection selectLockedCells="1" insertRows="0"/>
  <protectedRanges>
    <protectedRange password="CE28" sqref="F13:K13" name="区域1_2"/>
    <protectedRange sqref="F4:K12" name="区域1"/>
  </protectedRanges>
  <mergeCells count="176">
    <mergeCell ref="A2:R2"/>
    <mergeCell ref="A4:E4"/>
    <mergeCell ref="F4:K4"/>
    <mergeCell ref="A5:E5"/>
    <mergeCell ref="F5:K5"/>
    <mergeCell ref="F6:K6"/>
    <mergeCell ref="F7:K7"/>
    <mergeCell ref="F8:K8"/>
    <mergeCell ref="F9:K9"/>
    <mergeCell ref="A10:E10"/>
    <mergeCell ref="F10:K10"/>
    <mergeCell ref="A11:E11"/>
    <mergeCell ref="F11:K11"/>
    <mergeCell ref="A12:E12"/>
    <mergeCell ref="F12:K12"/>
    <mergeCell ref="A13:R13"/>
    <mergeCell ref="A14:E14"/>
    <mergeCell ref="F14:J14"/>
    <mergeCell ref="K14:N14"/>
    <mergeCell ref="O14:Q14"/>
    <mergeCell ref="A15:E15"/>
    <mergeCell ref="A16:E16"/>
    <mergeCell ref="A17:E17"/>
    <mergeCell ref="A18:C18"/>
    <mergeCell ref="D18:E18"/>
    <mergeCell ref="A19:E19"/>
    <mergeCell ref="A20:E20"/>
    <mergeCell ref="F20:I20"/>
    <mergeCell ref="B21:E21"/>
    <mergeCell ref="A22:E22"/>
    <mergeCell ref="A23:E23"/>
    <mergeCell ref="A24:B24"/>
    <mergeCell ref="C24:E24"/>
    <mergeCell ref="A25:B25"/>
    <mergeCell ref="C25:E25"/>
    <mergeCell ref="A26:E26"/>
    <mergeCell ref="F26:J26"/>
    <mergeCell ref="A27:E27"/>
    <mergeCell ref="B28:E28"/>
    <mergeCell ref="A29:E29"/>
    <mergeCell ref="A30:E30"/>
    <mergeCell ref="A31:B31"/>
    <mergeCell ref="C31:E31"/>
    <mergeCell ref="A32:D32"/>
    <mergeCell ref="A34:E34"/>
    <mergeCell ref="A35:E35"/>
    <mergeCell ref="A36:R36"/>
    <mergeCell ref="B37:E37"/>
    <mergeCell ref="A38:E38"/>
    <mergeCell ref="A39:E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E51"/>
    <mergeCell ref="F51:I51"/>
    <mergeCell ref="B52:E52"/>
    <mergeCell ref="A53:E53"/>
    <mergeCell ref="A54:E54"/>
    <mergeCell ref="A55:B55"/>
    <mergeCell ref="C55:E55"/>
    <mergeCell ref="A56:B56"/>
    <mergeCell ref="C56:E56"/>
    <mergeCell ref="A57:E57"/>
    <mergeCell ref="F57:J57"/>
    <mergeCell ref="A58:E58"/>
    <mergeCell ref="B59:E59"/>
    <mergeCell ref="B60:E60"/>
    <mergeCell ref="A61:E61"/>
    <mergeCell ref="A62:B62"/>
    <mergeCell ref="D62:E62"/>
    <mergeCell ref="A63:E63"/>
    <mergeCell ref="A64:E64"/>
    <mergeCell ref="A65:D65"/>
    <mergeCell ref="A66:D66"/>
    <mergeCell ref="A67:D67"/>
    <mergeCell ref="A69:D69"/>
    <mergeCell ref="A70:E70"/>
    <mergeCell ref="B71:E71"/>
    <mergeCell ref="A72:E72"/>
    <mergeCell ref="A73:E73"/>
    <mergeCell ref="A74:E74"/>
    <mergeCell ref="A75:E75"/>
    <mergeCell ref="A76:E76"/>
    <mergeCell ref="A77:E77"/>
    <mergeCell ref="A78:E78"/>
    <mergeCell ref="B79:E79"/>
    <mergeCell ref="A80:E80"/>
    <mergeCell ref="A81:E81"/>
    <mergeCell ref="A82:E82"/>
    <mergeCell ref="A83:E83"/>
    <mergeCell ref="A84:E84"/>
    <mergeCell ref="A85:E85"/>
    <mergeCell ref="A86:E86"/>
    <mergeCell ref="A87:E87"/>
    <mergeCell ref="B88:E88"/>
    <mergeCell ref="A89:E89"/>
    <mergeCell ref="A90:E90"/>
    <mergeCell ref="A91:E91"/>
    <mergeCell ref="A92:E92"/>
    <mergeCell ref="A93:E93"/>
    <mergeCell ref="A94:E94"/>
    <mergeCell ref="A95:E95"/>
    <mergeCell ref="A96:E96"/>
    <mergeCell ref="A97:E97"/>
    <mergeCell ref="A98:E98"/>
    <mergeCell ref="F100:G100"/>
    <mergeCell ref="H100:K100"/>
    <mergeCell ref="L100:O100"/>
    <mergeCell ref="F101:G101"/>
    <mergeCell ref="H101:I101"/>
    <mergeCell ref="J101:K101"/>
    <mergeCell ref="L101:M101"/>
    <mergeCell ref="N101:O101"/>
    <mergeCell ref="F102:G102"/>
    <mergeCell ref="H102:I102"/>
    <mergeCell ref="J102:K102"/>
    <mergeCell ref="L102:M102"/>
    <mergeCell ref="N102:O102"/>
    <mergeCell ref="F103:G103"/>
    <mergeCell ref="H103:I103"/>
    <mergeCell ref="J103:K103"/>
    <mergeCell ref="L103:M103"/>
    <mergeCell ref="N103:O103"/>
    <mergeCell ref="F104:G104"/>
    <mergeCell ref="H104:I104"/>
    <mergeCell ref="J104:K104"/>
    <mergeCell ref="L104:M104"/>
    <mergeCell ref="N104:O104"/>
    <mergeCell ref="F105:G105"/>
    <mergeCell ref="H105:I105"/>
    <mergeCell ref="J105:K105"/>
    <mergeCell ref="L105:M105"/>
    <mergeCell ref="N105:O105"/>
    <mergeCell ref="F106:G106"/>
    <mergeCell ref="H106:I106"/>
    <mergeCell ref="J106:K106"/>
    <mergeCell ref="L106:M106"/>
    <mergeCell ref="N106:O106"/>
    <mergeCell ref="F107:G107"/>
    <mergeCell ref="H107:I107"/>
    <mergeCell ref="J107:K107"/>
    <mergeCell ref="L107:M107"/>
    <mergeCell ref="N107:O107"/>
    <mergeCell ref="F108:G108"/>
    <mergeCell ref="H108:I108"/>
    <mergeCell ref="J108:K108"/>
    <mergeCell ref="L108:M108"/>
    <mergeCell ref="N108:O108"/>
    <mergeCell ref="F109:G109"/>
    <mergeCell ref="H109:I109"/>
    <mergeCell ref="J109:K109"/>
    <mergeCell ref="L109:M109"/>
    <mergeCell ref="N109:O109"/>
    <mergeCell ref="F110:G110"/>
    <mergeCell ref="H110:I110"/>
    <mergeCell ref="J110:K110"/>
    <mergeCell ref="L110:M110"/>
    <mergeCell ref="N110:O110"/>
    <mergeCell ref="F111:G111"/>
    <mergeCell ref="H111:I111"/>
    <mergeCell ref="J111:K111"/>
    <mergeCell ref="L111:M111"/>
    <mergeCell ref="N111:O111"/>
    <mergeCell ref="F112:G112"/>
    <mergeCell ref="H112:I112"/>
    <mergeCell ref="J112:K112"/>
    <mergeCell ref="L112:M112"/>
    <mergeCell ref="N112:O112"/>
  </mergeCells>
  <hyperlinks>
    <hyperlink ref="F9" r:id="rId2" display="wangfengyu@cct.cn"/>
  </hyperlinks>
  <pageMargins left="0.196527777777778" right="0.196527777777778" top="0.15625" bottom="0" header="0.15625" footer="0.196527777777778"/>
  <pageSetup paperSize="9" scale="56" orientation="landscape"/>
  <headerFooter alignWithMargins="0"/>
  <rowBreaks count="1" manualBreakCount="1">
    <brk id="60" max="20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Yingrui Li</dc:creator>
  <cp:lastModifiedBy>不吃鱼的猫</cp:lastModifiedBy>
  <dcterms:created xsi:type="dcterms:W3CDTF">2023-03-09T09:05:00Z</dcterms:created>
  <dcterms:modified xsi:type="dcterms:W3CDTF">2023-03-20T07:20:22Z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E2C044DE6FE746DA87C8980DC381EF2D</vt:lpwstr>
  </property>
  <property fmtid="{D5CDD505-2E9C-101B-9397-08002B2CF9AE}" pid="3" name="KSOProductBuildVer">
    <vt:lpwstr>2052-11.1.0.13703</vt:lpwstr>
  </property>
</Properties>
</file>