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228"/>
  <workbookPr/>
  <mc:AlternateContent xmlns:mc="http://schemas.openxmlformats.org/markup-compatibility/2006">
    <mc:Choice Requires="x15">
      <x15ac:absPath xmlns:x15ac="http://schemas.microsoft.com/office/spreadsheetml/2010/11/ac" url="C:\Users\andre\Desktop\"/>
    </mc:Choice>
  </mc:AlternateContent>
  <xr:revisionPtr revIDLastSave="0" documentId="13_ncr:1_{39301779-CF71-4357-86AB-C7357AD6EA82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Quotation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36" i="8" l="1"/>
  <c r="H49" i="8"/>
  <c r="H55" i="8"/>
  <c r="H56" i="8"/>
  <c r="H57" i="8"/>
  <c r="H54" i="8"/>
  <c r="H68" i="8"/>
  <c r="H13" i="8"/>
  <c r="H23" i="8"/>
  <c r="H26" i="8"/>
  <c r="H27" i="8"/>
  <c r="H31" i="8"/>
  <c r="H74" i="8"/>
  <c r="D77" i="8"/>
  <c r="H77" i="8"/>
  <c r="H78" i="8"/>
  <c r="D92" i="8"/>
  <c r="H92" i="8"/>
  <c r="H93" i="8"/>
  <c r="H89" i="8"/>
  <c r="H84" i="8"/>
  <c r="H73" i="8"/>
  <c r="H82" i="8"/>
  <c r="H83" i="8"/>
  <c r="H81" i="8"/>
  <c r="H58" i="8"/>
  <c r="H34" i="8"/>
  <c r="H35" i="8"/>
  <c r="H12" i="8"/>
  <c r="H10" i="8"/>
  <c r="H11" i="8"/>
  <c r="H14" i="8"/>
  <c r="H15" i="8"/>
  <c r="H16" i="8"/>
  <c r="H17" i="8"/>
  <c r="H18" i="8"/>
  <c r="H19" i="8"/>
  <c r="H28" i="8"/>
  <c r="H29" i="8"/>
  <c r="H30" i="8"/>
  <c r="H37" i="8"/>
  <c r="H38" i="8"/>
  <c r="H39" i="8"/>
  <c r="H40" i="8"/>
  <c r="H41" i="8"/>
  <c r="H42" i="8"/>
  <c r="H43" i="8"/>
  <c r="H44" i="8"/>
  <c r="H45" i="8"/>
  <c r="H46" i="8"/>
  <c r="H47" i="8"/>
  <c r="H48" i="8"/>
  <c r="H52" i="8"/>
  <c r="H53" i="8"/>
  <c r="H59" i="8"/>
  <c r="H60" i="8"/>
  <c r="H61" i="8"/>
  <c r="H62" i="8"/>
  <c r="H63" i="8"/>
  <c r="H64" i="8"/>
  <c r="H65" i="8"/>
  <c r="H66" i="8"/>
  <c r="H67" i="8"/>
  <c r="H71" i="8"/>
  <c r="H72" i="8"/>
  <c r="H87" i="8"/>
  <c r="H88" i="8"/>
</calcChain>
</file>

<file path=xl/sharedStrings.xml><?xml version="1.0" encoding="utf-8"?>
<sst xmlns="http://schemas.openxmlformats.org/spreadsheetml/2006/main" count="322" uniqueCount="175">
  <si>
    <t>会议需求表及报价表格Meeting Budget Form</t>
  </si>
  <si>
    <t>会议名称Meeting Name：</t>
  </si>
  <si>
    <r>
      <rPr>
        <b/>
        <sz val="10"/>
        <rFont val="黑体"/>
        <family val="3"/>
        <charset val="134"/>
      </rPr>
      <t xml:space="preserve">             会议地点Destination：</t>
    </r>
    <r>
      <rPr>
        <b/>
        <u/>
        <sz val="10"/>
        <rFont val="黑体"/>
        <family val="3"/>
        <charset val="134"/>
      </rPr>
      <t xml:space="preserve">                      </t>
    </r>
  </si>
  <si>
    <r>
      <rPr>
        <b/>
        <sz val="10"/>
        <rFont val="黑体"/>
        <family val="3"/>
        <charset val="134"/>
      </rPr>
      <t xml:space="preserve">             </t>
    </r>
    <r>
      <rPr>
        <b/>
        <u/>
        <sz val="10"/>
        <rFont val="黑体"/>
        <family val="3"/>
        <charset val="134"/>
      </rPr>
      <t xml:space="preserve">                      </t>
    </r>
  </si>
  <si>
    <t>供应商名称Agency：</t>
  </si>
  <si>
    <t>会议类型Meeting type：</t>
  </si>
  <si>
    <t xml:space="preserve">          参加人数Attendees：</t>
  </si>
  <si>
    <t xml:space="preserve">             </t>
  </si>
  <si>
    <t>联系人/电话Name and telephone number of the agency's project manager：</t>
  </si>
  <si>
    <t>会议时间Meeting time：</t>
  </si>
  <si>
    <t>参考汇率Reference rate:</t>
  </si>
  <si>
    <t xml:space="preserve">            </t>
  </si>
  <si>
    <t>报价有效期Validity of offer：</t>
  </si>
  <si>
    <t>备注：</t>
  </si>
  <si>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、蓝色区域由使用部门填写，黄色部分由供应商填写。</t>
    </r>
    <r>
      <rPr>
        <b/>
        <sz val="10"/>
        <color rgb="FFFF0000"/>
        <rFont val="Arial"/>
        <family val="2"/>
      </rPr>
      <t>The blue area is filled in by the department, and the yellow part is filled by the supplier.</t>
    </r>
    <r>
      <rPr>
        <b/>
        <sz val="10"/>
        <color rgb="FFFF0000"/>
        <rFont val="宋体"/>
        <family val="3"/>
        <charset val="134"/>
      </rPr>
      <t xml:space="preserve">
</t>
    </r>
    <r>
      <rPr>
        <b/>
        <sz val="10"/>
        <color rgb="FFFF0000"/>
        <rFont val="Arial"/>
        <family val="2"/>
      </rPr>
      <t>2</t>
    </r>
    <r>
      <rPr>
        <b/>
        <sz val="10"/>
        <color rgb="FFFF0000"/>
        <rFont val="宋体"/>
        <family val="3"/>
        <charset val="134"/>
      </rPr>
      <t>、请严格按照本报价格式填写报价，每项最后可跟据具体的活动方案调整和细化每项内容，并逐行增加所涉及的费用明细</t>
    </r>
    <r>
      <rPr>
        <b/>
        <sz val="10"/>
        <color rgb="FFFF0000"/>
        <rFont val="Arial"/>
        <family val="2"/>
      </rPr>
      <t>,</t>
    </r>
    <r>
      <rPr>
        <b/>
        <sz val="10"/>
        <color rgb="FFFF0000"/>
        <rFont val="宋体"/>
        <family val="3"/>
        <charset val="134"/>
      </rPr>
      <t>并调整计算公式确保最终报价的准确性（请不要改变原始报价结构）</t>
    </r>
    <r>
      <rPr>
        <b/>
        <sz val="10"/>
        <color rgb="FFFF0000"/>
        <rFont val="Arial"/>
        <family val="2"/>
      </rPr>
      <t>Please fill in the quotation</t>
    </r>
  </si>
  <si>
    <t>项      目 ITEM</t>
  </si>
  <si>
    <t>报     价QUOTATION</t>
  </si>
  <si>
    <t>序号
Number</t>
  </si>
  <si>
    <t>项  目
ITEM</t>
  </si>
  <si>
    <t>内  容
Content</t>
  </si>
  <si>
    <t>数量
QUANTIY</t>
  </si>
  <si>
    <t>天数
Days</t>
  </si>
  <si>
    <t>单位
UNIT</t>
  </si>
  <si>
    <t>单价（RMB）
UNIT PRICE</t>
  </si>
  <si>
    <r>
      <rPr>
        <b/>
        <sz val="10"/>
        <rFont val="黑体"/>
        <family val="3"/>
        <charset val="134"/>
      </rPr>
      <t>小</t>
    </r>
    <r>
      <rPr>
        <b/>
        <sz val="10"/>
        <rFont val="Times New Roman"/>
        <family val="1"/>
      </rPr>
      <t xml:space="preserve"> </t>
    </r>
    <r>
      <rPr>
        <b/>
        <sz val="10"/>
        <rFont val="黑体"/>
        <family val="3"/>
        <charset val="134"/>
      </rPr>
      <t xml:space="preserve">计
</t>
    </r>
    <r>
      <rPr>
        <b/>
        <sz val="10"/>
        <rFont val="Times New Roman"/>
        <family val="1"/>
      </rPr>
      <t>AMOUNT</t>
    </r>
  </si>
  <si>
    <t>备       注
DESCRIPTION</t>
  </si>
  <si>
    <t>A</t>
  </si>
  <si>
    <t>酒店HOTEL ACCOMMODATION(首都机场、德国）：</t>
  </si>
  <si>
    <t>A-1</t>
  </si>
  <si>
    <t>间/晚
room/night</t>
  </si>
  <si>
    <t>A-2</t>
  </si>
  <si>
    <t>行政大床房（___月___日___晚）</t>
  </si>
  <si>
    <t>间/晚</t>
  </si>
  <si>
    <t>含服务费、单早、Wifi</t>
  </si>
  <si>
    <t>普通大床房（___月___日___晚）</t>
  </si>
  <si>
    <t>A-3</t>
  </si>
  <si>
    <r>
      <rPr>
        <sz val="9"/>
        <color indexed="8"/>
        <rFont val="宋体"/>
        <family val="3"/>
        <charset val="134"/>
      </rPr>
      <t>场</t>
    </r>
    <r>
      <rPr>
        <sz val="9"/>
        <color indexed="8"/>
        <rFont val="Times New Roman"/>
        <family val="1"/>
      </rPr>
      <t>/</t>
    </r>
    <r>
      <rPr>
        <sz val="9"/>
        <color indexed="8"/>
        <rFont val="宋体"/>
        <family val="3"/>
        <charset val="134"/>
      </rPr>
      <t>天</t>
    </r>
  </si>
  <si>
    <t>请注明会议室名称、面积及层高</t>
  </si>
  <si>
    <t>说明流明和尺寸</t>
  </si>
  <si>
    <r>
      <rPr>
        <sz val="9"/>
        <color indexed="8"/>
        <rFont val="宋体"/>
        <family val="3"/>
        <charset val="134"/>
      </rPr>
      <t>台</t>
    </r>
    <r>
      <rPr>
        <sz val="9"/>
        <color indexed="8"/>
        <rFont val="Times New Roman"/>
        <family val="1"/>
      </rPr>
      <t>/</t>
    </r>
    <r>
      <rPr>
        <sz val="9"/>
        <color indexed="8"/>
        <rFont val="宋体"/>
        <family val="3"/>
        <charset val="134"/>
      </rPr>
      <t>天</t>
    </r>
  </si>
  <si>
    <t>品种</t>
  </si>
  <si>
    <r>
      <rPr>
        <sz val="9"/>
        <color indexed="8"/>
        <rFont val="宋体"/>
        <family val="3"/>
        <charset val="134"/>
      </rPr>
      <t>人</t>
    </r>
    <r>
      <rPr>
        <sz val="9"/>
        <color indexed="8"/>
        <rFont val="Times New Roman"/>
        <family val="1"/>
      </rPr>
      <t>/</t>
    </r>
    <r>
      <rPr>
        <sz val="9"/>
        <color indexed="8"/>
        <rFont val="宋体"/>
        <family val="3"/>
        <charset val="134"/>
      </rPr>
      <t>天</t>
    </r>
  </si>
  <si>
    <t>有线/无线，数量</t>
  </si>
  <si>
    <t>个/天</t>
  </si>
  <si>
    <t>视频切换、反看板、计时器、音频设备等</t>
  </si>
  <si>
    <t>台/天</t>
  </si>
  <si>
    <t>人/天</t>
  </si>
  <si>
    <r>
      <rPr>
        <b/>
        <sz val="9"/>
        <rFont val="宋体"/>
        <family val="3"/>
        <charset val="134"/>
      </rPr>
      <t>合计</t>
    </r>
    <r>
      <rPr>
        <b/>
        <sz val="9"/>
        <rFont val="Arial"/>
        <family val="2"/>
      </rPr>
      <t xml:space="preserve">total </t>
    </r>
  </si>
  <si>
    <t>人数
QUANTIY</t>
  </si>
  <si>
    <t xml:space="preserve">次
 number of times </t>
  </si>
  <si>
    <r>
      <rPr>
        <b/>
        <sz val="10"/>
        <color indexed="9"/>
        <rFont val="黑体"/>
        <family val="3"/>
        <charset val="134"/>
      </rPr>
      <t>合</t>
    </r>
    <r>
      <rPr>
        <b/>
        <sz val="10"/>
        <color indexed="9"/>
        <rFont val="Times New Roman"/>
        <family val="1"/>
      </rPr>
      <t xml:space="preserve"> </t>
    </r>
    <r>
      <rPr>
        <b/>
        <sz val="10"/>
        <color indexed="9"/>
        <rFont val="黑体"/>
        <family val="3"/>
        <charset val="134"/>
      </rPr>
      <t xml:space="preserve">计
</t>
    </r>
    <r>
      <rPr>
        <b/>
        <sz val="10"/>
        <color indexed="9"/>
        <rFont val="Times New Roman"/>
        <family val="1"/>
      </rPr>
      <t>AMOUNT</t>
    </r>
  </si>
  <si>
    <t>B</t>
  </si>
  <si>
    <t>用餐Meal fee</t>
  </si>
  <si>
    <t>B-1</t>
  </si>
  <si>
    <t>午餐lunch</t>
  </si>
  <si>
    <t>人
person</t>
  </si>
  <si>
    <t>B-2</t>
  </si>
  <si>
    <t xml:space="preserve">晚餐dinner </t>
  </si>
  <si>
    <t xml:space="preserve"> </t>
  </si>
  <si>
    <t>B-3</t>
  </si>
  <si>
    <t>晚餐</t>
  </si>
  <si>
    <t>自助/桌餐，</t>
  </si>
  <si>
    <t>人</t>
  </si>
  <si>
    <t>B-4</t>
  </si>
  <si>
    <t>午餐</t>
  </si>
  <si>
    <t>自助/桌餐，__月__日</t>
  </si>
  <si>
    <t>B-5</t>
  </si>
  <si>
    <t>C</t>
  </si>
  <si>
    <t>交通Transportation costs</t>
  </si>
  <si>
    <t>C-1</t>
  </si>
  <si>
    <t>辆/趟
per/car</t>
  </si>
  <si>
    <t>C-2</t>
  </si>
  <si>
    <t>外出用餐用车</t>
  </si>
  <si>
    <t>Buick GL8商务车</t>
  </si>
  <si>
    <t>辆/趟</t>
  </si>
  <si>
    <t>要求两年内的新车
并注明车的品牌</t>
  </si>
  <si>
    <t>22座空调车（考斯特/其他品牌）</t>
  </si>
  <si>
    <t>33座空调车（金龙/大宇/现代）</t>
  </si>
  <si>
    <t>45座空调车</t>
  </si>
  <si>
    <t>C-3</t>
  </si>
  <si>
    <t>包车</t>
  </si>
  <si>
    <t>辆/天</t>
  </si>
  <si>
    <t>33座空调车（金龙,大宇，现代）</t>
  </si>
  <si>
    <t>45座空调车(境外）</t>
  </si>
  <si>
    <t>C-4</t>
  </si>
  <si>
    <t>火车票或动车票</t>
  </si>
  <si>
    <t>__地方-__地方</t>
  </si>
  <si>
    <t>人/单程</t>
  </si>
  <si>
    <t>D</t>
  </si>
  <si>
    <t>其他费用Others</t>
  </si>
  <si>
    <t>D-1</t>
  </si>
  <si>
    <t>保险费insurance</t>
  </si>
  <si>
    <t>签证费Visa fee</t>
  </si>
  <si>
    <t>商务签证费用business visa</t>
  </si>
  <si>
    <t>人/天
per/day</t>
  </si>
  <si>
    <t>人/餐
per/meal</t>
  </si>
  <si>
    <t>D-2</t>
  </si>
  <si>
    <t>会议注册费registration fee</t>
  </si>
  <si>
    <t>D-3</t>
  </si>
  <si>
    <t>接机牌</t>
  </si>
  <si>
    <t>块</t>
  </si>
  <si>
    <t>D-4</t>
  </si>
  <si>
    <t>讲台/签到台鲜花</t>
  </si>
  <si>
    <t>次</t>
  </si>
  <si>
    <t>D-5</t>
  </si>
  <si>
    <t>背景板</t>
  </si>
  <si>
    <t>平方米</t>
  </si>
  <si>
    <t>D-6</t>
  </si>
  <si>
    <t>X展架</t>
  </si>
  <si>
    <t>D-7</t>
  </si>
  <si>
    <t>摄影</t>
  </si>
  <si>
    <t>天</t>
  </si>
  <si>
    <t>D-8</t>
  </si>
  <si>
    <t>摄像</t>
  </si>
  <si>
    <t>D-9</t>
  </si>
  <si>
    <t>桌卡</t>
  </si>
  <si>
    <t>D-10</t>
  </si>
  <si>
    <t>其他需求：</t>
  </si>
  <si>
    <t>E</t>
  </si>
  <si>
    <t>工作人员费用Staff costs</t>
  </si>
  <si>
    <t>E-1</t>
  </si>
  <si>
    <t>E-2</t>
  </si>
  <si>
    <t>英国地接（境外工作人员）
The whole reception staff</t>
  </si>
  <si>
    <t xml:space="preserve">合计total </t>
  </si>
  <si>
    <r>
      <rPr>
        <b/>
        <sz val="9"/>
        <rFont val="宋体"/>
        <family val="3"/>
        <charset val="134"/>
      </rPr>
      <t>以上总计</t>
    </r>
    <r>
      <rPr>
        <b/>
        <sz val="9"/>
        <rFont val="Arial"/>
        <family val="2"/>
      </rPr>
      <t xml:space="preserve">total </t>
    </r>
  </si>
  <si>
    <t>F</t>
  </si>
  <si>
    <t>服务费The service fee</t>
  </si>
  <si>
    <t>F-1</t>
  </si>
  <si>
    <t>次/团
time/group</t>
  </si>
  <si>
    <t>H</t>
  </si>
  <si>
    <t>机票Tickets</t>
  </si>
  <si>
    <t>H1</t>
  </si>
  <si>
    <t>经济舱（国内）economy class（Domestic）</t>
  </si>
  <si>
    <t>人/次
per/trip</t>
  </si>
  <si>
    <t>预估金额，以实际发生费用结算
Estimated amount</t>
  </si>
  <si>
    <t>H3</t>
  </si>
  <si>
    <t>商务舱（国际）business class （Domestic）</t>
  </si>
  <si>
    <t>J</t>
  </si>
  <si>
    <t>税金taxes</t>
  </si>
  <si>
    <t>J-1</t>
  </si>
  <si>
    <r>
      <rPr>
        <b/>
        <sz val="11"/>
        <rFont val="宋体"/>
        <family val="3"/>
        <charset val="134"/>
      </rPr>
      <t>总计</t>
    </r>
    <r>
      <rPr>
        <b/>
        <sz val="11"/>
        <rFont val="Arial"/>
        <family val="2"/>
      </rPr>
      <t xml:space="preserve">total </t>
    </r>
  </si>
  <si>
    <r>
      <rPr>
        <b/>
        <sz val="10"/>
        <rFont val="Arial"/>
        <family val="2"/>
      </rPr>
      <t xml:space="preserve">                    </t>
    </r>
    <r>
      <rPr>
        <b/>
        <sz val="10"/>
        <rFont val="宋体"/>
        <family val="3"/>
        <charset val="134"/>
      </rPr>
      <t>供应商签字敲章确认</t>
    </r>
    <r>
      <rPr>
        <b/>
        <sz val="10"/>
        <rFont val="Arial"/>
        <family val="2"/>
      </rPr>
      <t xml:space="preserve">/Sign and Chop by supplier:                                                                                                                                                                                                         </t>
    </r>
  </si>
  <si>
    <t xml:space="preserve">                酒店/           Hotel</t>
    <phoneticPr fontId="34" type="noConversion"/>
  </si>
  <si>
    <t>Business car</t>
    <phoneticPr fontId="34" type="noConversion"/>
  </si>
  <si>
    <t>“不忘初心”迈蓝肝肾跨学科交流-天津站</t>
    <phoneticPr fontId="34" type="noConversion"/>
  </si>
  <si>
    <t>全国会</t>
    <phoneticPr fontId="34" type="noConversion"/>
  </si>
  <si>
    <t>机场、高铁各1人</t>
    <phoneticPr fontId="34" type="noConversion"/>
  </si>
  <si>
    <t>国际用车
The international transport</t>
    <phoneticPr fontId="34" type="noConversion"/>
  </si>
  <si>
    <t>高铁  High speed rail</t>
    <phoneticPr fontId="34" type="noConversion"/>
  </si>
  <si>
    <t>耿吴茜 18210062127/gengwuxi@cct.cn</t>
    <phoneticPr fontId="34" type="noConversion"/>
  </si>
  <si>
    <t>康辉集团北京国际会议展览有限
COMFORT INTERNATIONAL M.I.C.E. SERVICE CO.,LTD</t>
    <phoneticPr fontId="38" type="noConversion"/>
  </si>
  <si>
    <t>万丽天津宾馆
Renaissance Tianjin Lakeview Hotel</t>
    <phoneticPr fontId="34" type="noConversion"/>
  </si>
  <si>
    <t>普通大床房
Single room</t>
    <phoneticPr fontId="34" type="noConversion"/>
  </si>
  <si>
    <t>普通双床房
Double room</t>
    <phoneticPr fontId="34" type="noConversion"/>
  </si>
  <si>
    <t>会议室1+2 160平米
Meeting room</t>
    <phoneticPr fontId="34" type="noConversion"/>
  </si>
  <si>
    <t>茶歇
Tea break</t>
    <phoneticPr fontId="34" type="noConversion"/>
  </si>
  <si>
    <t>A-4</t>
  </si>
  <si>
    <t>自助buffet</t>
    <phoneticPr fontId="34" type="noConversion"/>
  </si>
  <si>
    <t>自助/桌餐，buffet/ table</t>
    <phoneticPr fontId="34" type="noConversion"/>
  </si>
  <si>
    <t>接机接站牌</t>
    <phoneticPr fontId="34" type="noConversion"/>
  </si>
  <si>
    <t>全陪工作人员Staff costs</t>
    <phoneticPr fontId="34" type="noConversion"/>
  </si>
  <si>
    <t>接送机人员服务费（国内）
Staff costs（Domestic transport staff）</t>
    <phoneticPr fontId="34" type="noConversion"/>
  </si>
  <si>
    <t>全陪工作人员服务费Staff costs</t>
    <phoneticPr fontId="34" type="noConversion"/>
  </si>
  <si>
    <t>全陪工作人员交通</t>
    <phoneticPr fontId="34" type="noConversion"/>
  </si>
  <si>
    <t>H2</t>
  </si>
  <si>
    <t>全陪工作人员住宿</t>
    <phoneticPr fontId="34" type="noConversion"/>
  </si>
  <si>
    <t>市内接送机用车（天津西站天津站）
The Domestic transfort(airport pickup and drop off)</t>
    <phoneticPr fontId="34" type="noConversion"/>
  </si>
  <si>
    <t>机场接送机用车（天津机场天津南站）
The Domestic transfort(airport pickup and drop off)</t>
    <phoneticPr fontId="34" type="noConversion"/>
  </si>
  <si>
    <t>含投影</t>
    <phoneticPr fontId="34" type="noConversion"/>
  </si>
  <si>
    <t>一等座，预估数量，以实际结算
First-class seat，Base on the actual cost</t>
    <phoneticPr fontId="34" type="noConversion"/>
  </si>
  <si>
    <t>预估数量，以实际结算
Base on the actual cost</t>
    <phoneticPr fontId="34" type="noConversion"/>
  </si>
  <si>
    <t>桌牌</t>
    <phoneticPr fontId="34" type="noConversion"/>
  </si>
  <si>
    <t>横幅</t>
    <phoneticPr fontId="34" type="noConversion"/>
  </si>
  <si>
    <t>易拉宝</t>
    <phoneticPr fontId="34" type="noConversion"/>
  </si>
  <si>
    <t>签到背景板</t>
    <phoneticPr fontId="3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</si>
</sst>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76" formatCode="0.00_ "/>
    <numFmt numFmtId="177" formatCode="#,##0.00_ "/>
  </numFmts>
  <fonts count="39">
    <font>
      <sz val="11"/>
      <color theme="1"/>
      <name val="DengXian"/>
      <charset val="134"/>
      <scheme val="minor"/>
    </font>
    <font>
      <b/>
      <sz val="14"/>
      <name val="宋体"/>
      <family val="3"/>
      <charset val="134"/>
    </font>
    <font>
      <b/>
      <sz val="14"/>
      <name val="Arial"/>
      <family val="2"/>
    </font>
    <font>
      <b/>
      <sz val="10"/>
      <name val="黑体"/>
      <family val="3"/>
      <charset val="134"/>
    </font>
    <font>
      <b/>
      <u/>
      <sz val="9"/>
      <color indexed="10"/>
      <name val="黑体"/>
      <family val="3"/>
      <charset val="134"/>
    </font>
    <font>
      <b/>
      <u/>
      <sz val="10"/>
      <color indexed="10"/>
      <name val="黑体"/>
      <family val="3"/>
      <charset val="134"/>
    </font>
    <font>
      <b/>
      <sz val="10"/>
      <color indexed="10"/>
      <name val="黑体"/>
      <family val="3"/>
      <charset val="134"/>
    </font>
    <font>
      <b/>
      <sz val="10"/>
      <color rgb="FFFF0000"/>
      <name val="黑体"/>
      <family val="3"/>
      <charset val="134"/>
    </font>
    <font>
      <b/>
      <sz val="10"/>
      <color rgb="FFFF0000"/>
      <name val="Arial"/>
      <family val="2"/>
    </font>
    <font>
      <b/>
      <sz val="14"/>
      <name val="黑体"/>
      <family val="3"/>
      <charset val="134"/>
    </font>
    <font>
      <b/>
      <sz val="9"/>
      <name val="Arial"/>
      <family val="2"/>
    </font>
    <font>
      <b/>
      <sz val="9"/>
      <name val="宋体"/>
      <family val="3"/>
      <charset val="134"/>
    </font>
    <font>
      <sz val="9"/>
      <name val="Arial"/>
      <family val="2"/>
    </font>
    <font>
      <sz val="9"/>
      <color indexed="8"/>
      <name val="宋体"/>
      <family val="3"/>
      <charset val="134"/>
    </font>
    <font>
      <sz val="9"/>
      <color indexed="8"/>
      <name val="Arial"/>
      <family val="2"/>
    </font>
    <font>
      <sz val="9"/>
      <name val="宋体"/>
      <family val="3"/>
      <charset val="134"/>
    </font>
    <font>
      <b/>
      <sz val="10"/>
      <color indexed="9"/>
      <name val="黑体"/>
      <family val="3"/>
      <charset val="134"/>
    </font>
    <font>
      <b/>
      <sz val="10"/>
      <color theme="0"/>
      <name val="黑体"/>
      <family val="3"/>
      <charset val="134"/>
    </font>
    <font>
      <sz val="9"/>
      <color indexed="10"/>
      <name val="Arial"/>
      <family val="2"/>
    </font>
    <font>
      <sz val="9"/>
      <color theme="1"/>
      <name val="宋体"/>
      <family val="3"/>
      <charset val="134"/>
    </font>
    <font>
      <b/>
      <sz val="9"/>
      <color theme="1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0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DengXian"/>
      <charset val="134"/>
      <scheme val="minor"/>
    </font>
    <font>
      <sz val="10"/>
      <name val="Arial"/>
      <family val="2"/>
    </font>
    <font>
      <sz val="12"/>
      <name val="宋体"/>
      <family val="3"/>
      <charset val="134"/>
    </font>
    <font>
      <b/>
      <u/>
      <sz val="10"/>
      <name val="黑体"/>
      <family val="3"/>
      <charset val="134"/>
    </font>
    <font>
      <b/>
      <sz val="10"/>
      <color rgb="FFFF0000"/>
      <name val="宋体"/>
      <family val="3"/>
      <charset val="134"/>
    </font>
    <font>
      <b/>
      <sz val="10"/>
      <name val="Times New Roman"/>
      <family val="1"/>
    </font>
    <font>
      <sz val="9"/>
      <color indexed="8"/>
      <name val="Times New Roman"/>
      <family val="1"/>
    </font>
    <font>
      <b/>
      <sz val="10"/>
      <color indexed="9"/>
      <name val="Times New Roman"/>
      <family val="1"/>
    </font>
    <font>
      <b/>
      <sz val="11"/>
      <name val="宋体"/>
      <family val="3"/>
      <charset val="134"/>
    </font>
    <font>
      <sz val="9"/>
      <name val="DengXian"/>
      <charset val="134"/>
      <scheme val="minor"/>
    </font>
    <font>
      <b/>
      <u/>
      <sz val="9"/>
      <color indexed="10"/>
      <name val="黑体"/>
      <family val="3"/>
      <charset val="134"/>
    </font>
    <font>
      <b/>
      <sz val="9"/>
      <name val="宋体"/>
      <family val="2"/>
      <charset val="134"/>
    </font>
    <font>
      <b/>
      <sz val="10"/>
      <name val="黑体"/>
      <family val="3"/>
      <charset val="134"/>
    </font>
    <font>
      <sz val="9"/>
      <name val="DengXian"/>
      <family val="3"/>
      <charset val="134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8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9">
    <xf numFmtId="0" fontId="0" fillId="0" borderId="0">
      <alignment vertical="center"/>
    </xf>
    <xf numFmtId="0" fontId="25" fillId="0" borderId="0">
      <alignment vertical="center"/>
    </xf>
    <xf numFmtId="0" fontId="26" fillId="0" borderId="0">
      <alignment vertical="center"/>
    </xf>
    <xf numFmtId="0" fontId="25" fillId="0" borderId="0">
      <alignment vertical="center"/>
    </xf>
    <xf numFmtId="43" fontId="25" fillId="0" borderId="0" applyFont="0" applyFill="0" applyBorder="0" applyAlignment="0" applyProtection="0">
      <alignment vertical="center"/>
    </xf>
    <xf numFmtId="0" fontId="25" fillId="0" borderId="0">
      <alignment vertical="center"/>
    </xf>
    <xf numFmtId="0" fontId="27" fillId="0" borderId="0">
      <alignment vertical="center"/>
    </xf>
    <xf numFmtId="43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</cellStyleXfs>
  <cellXfs count="103">
    <xf numFmtId="0" fontId="0" fillId="0" borderId="0" xfId="0">
      <alignment vertical="center"/>
    </xf>
    <xf numFmtId="0" fontId="0" fillId="2" borderId="0" xfId="0" applyFill="1" applyAlignment="1">
      <alignment vertical="center" wrapText="1"/>
    </xf>
    <xf numFmtId="0" fontId="0" fillId="3" borderId="0" xfId="0" applyFill="1" applyAlignment="1">
      <alignment vertical="center" wrapText="1"/>
    </xf>
    <xf numFmtId="0" fontId="0" fillId="0" borderId="0" xfId="0" applyAlignment="1">
      <alignment vertical="center" wrapText="1"/>
    </xf>
    <xf numFmtId="0" fontId="3" fillId="0" borderId="0" xfId="6" applyFont="1" applyBorder="1" applyAlignment="1">
      <alignment vertical="center" wrapText="1"/>
    </xf>
    <xf numFmtId="0" fontId="3" fillId="0" borderId="0" xfId="6" applyFont="1" applyBorder="1" applyAlignment="1">
      <alignment horizontal="center" vertical="center" wrapText="1"/>
    </xf>
    <xf numFmtId="0" fontId="3" fillId="0" borderId="0" xfId="6" applyFont="1" applyBorder="1" applyAlignment="1">
      <alignment horizontal="left" vertical="center" wrapText="1"/>
    </xf>
    <xf numFmtId="14" fontId="6" fillId="4" borderId="2" xfId="6" applyNumberFormat="1" applyFont="1" applyFill="1" applyBorder="1" applyAlignment="1">
      <alignment horizontal="left" vertical="center" wrapText="1"/>
    </xf>
    <xf numFmtId="0" fontId="3" fillId="0" borderId="0" xfId="6" applyFont="1" applyBorder="1" applyAlignment="1">
      <alignment horizontal="right" vertical="center" wrapText="1"/>
    </xf>
    <xf numFmtId="0" fontId="0" fillId="0" borderId="0" xfId="0" applyBorder="1" applyAlignment="1">
      <alignment vertical="center" wrapText="1"/>
    </xf>
    <xf numFmtId="0" fontId="7" fillId="0" borderId="0" xfId="6" applyFont="1" applyFill="1" applyBorder="1" applyAlignment="1">
      <alignment horizontal="left" vertical="center" wrapText="1"/>
    </xf>
    <xf numFmtId="0" fontId="3" fillId="6" borderId="0" xfId="6" applyFont="1" applyFill="1" applyBorder="1" applyAlignment="1">
      <alignment horizontal="center" vertical="center" wrapText="1"/>
    </xf>
    <xf numFmtId="0" fontId="10" fillId="0" borderId="0" xfId="6" applyFont="1" applyBorder="1" applyAlignment="1">
      <alignment horizontal="center" vertical="center" wrapText="1"/>
    </xf>
    <xf numFmtId="0" fontId="11" fillId="0" borderId="0" xfId="6" applyFont="1" applyBorder="1" applyAlignment="1">
      <alignment horizontal="left" vertical="center" wrapText="1"/>
    </xf>
    <xf numFmtId="0" fontId="12" fillId="0" borderId="0" xfId="6" applyFont="1" applyBorder="1" applyAlignment="1">
      <alignment vertical="center" wrapText="1"/>
    </xf>
    <xf numFmtId="0" fontId="13" fillId="4" borderId="0" xfId="6" applyFont="1" applyFill="1" applyBorder="1" applyAlignment="1">
      <alignment vertical="center" wrapText="1"/>
    </xf>
    <xf numFmtId="0" fontId="13" fillId="4" borderId="0" xfId="6" applyFont="1" applyFill="1" applyBorder="1" applyAlignment="1">
      <alignment horizontal="left" vertical="center" wrapText="1"/>
    </xf>
    <xf numFmtId="0" fontId="14" fillId="4" borderId="0" xfId="6" applyFont="1" applyFill="1" applyBorder="1" applyAlignment="1">
      <alignment horizontal="center" vertical="center" wrapText="1"/>
    </xf>
    <xf numFmtId="0" fontId="13" fillId="0" borderId="0" xfId="6" applyFont="1" applyBorder="1" applyAlignment="1">
      <alignment horizontal="center" vertical="center" wrapText="1"/>
    </xf>
    <xf numFmtId="40" fontId="14" fillId="5" borderId="0" xfId="6" applyNumberFormat="1" applyFont="1" applyFill="1" applyBorder="1" applyAlignment="1">
      <alignment horizontal="right" vertical="center" wrapText="1"/>
    </xf>
    <xf numFmtId="4" fontId="12" fillId="0" borderId="0" xfId="6" applyNumberFormat="1" applyFont="1" applyFill="1" applyBorder="1" applyAlignment="1">
      <alignment vertical="center" wrapText="1"/>
    </xf>
    <xf numFmtId="0" fontId="12" fillId="2" borderId="0" xfId="6" applyFont="1" applyFill="1" applyBorder="1" applyAlignment="1">
      <alignment horizontal="center" vertical="center" wrapText="1"/>
    </xf>
    <xf numFmtId="0" fontId="13" fillId="2" borderId="0" xfId="6" applyFont="1" applyFill="1" applyBorder="1" applyAlignment="1">
      <alignment horizontal="left" vertical="center" wrapText="1"/>
    </xf>
    <xf numFmtId="0" fontId="14" fillId="2" borderId="0" xfId="6" applyFont="1" applyFill="1" applyBorder="1" applyAlignment="1">
      <alignment horizontal="center" vertical="center" wrapText="1"/>
    </xf>
    <xf numFmtId="0" fontId="13" fillId="2" borderId="0" xfId="6" applyFont="1" applyFill="1" applyBorder="1" applyAlignment="1">
      <alignment horizontal="center" vertical="center" wrapText="1"/>
    </xf>
    <xf numFmtId="40" fontId="14" fillId="2" borderId="0" xfId="6" applyNumberFormat="1" applyFont="1" applyFill="1" applyBorder="1" applyAlignment="1">
      <alignment horizontal="right" vertical="center" wrapText="1"/>
    </xf>
    <xf numFmtId="4" fontId="12" fillId="2" borderId="0" xfId="6" applyNumberFormat="1" applyFont="1" applyFill="1" applyBorder="1" applyAlignment="1">
      <alignment vertical="center" wrapText="1"/>
    </xf>
    <xf numFmtId="0" fontId="12" fillId="0" borderId="0" xfId="6" applyFont="1" applyBorder="1" applyAlignment="1">
      <alignment horizontal="center" vertical="center" wrapText="1"/>
    </xf>
    <xf numFmtId="0" fontId="13" fillId="5" borderId="0" xfId="6" applyFont="1" applyFill="1" applyBorder="1" applyAlignment="1">
      <alignment vertical="center" wrapText="1"/>
    </xf>
    <xf numFmtId="0" fontId="10" fillId="0" borderId="0" xfId="6" applyFont="1" applyBorder="1" applyAlignment="1">
      <alignment horizontal="left" vertical="center" wrapText="1"/>
    </xf>
    <xf numFmtId="4" fontId="10" fillId="0" borderId="0" xfId="6" applyNumberFormat="1" applyFont="1" applyFill="1" applyBorder="1" applyAlignment="1">
      <alignment vertical="center" wrapText="1"/>
    </xf>
    <xf numFmtId="0" fontId="16" fillId="7" borderId="0" xfId="6" applyFont="1" applyFill="1" applyBorder="1" applyAlignment="1">
      <alignment horizontal="center" vertical="center" wrapText="1"/>
    </xf>
    <xf numFmtId="0" fontId="17" fillId="7" borderId="0" xfId="6" applyFont="1" applyFill="1" applyBorder="1" applyAlignment="1">
      <alignment horizontal="center" vertical="center" wrapText="1"/>
    </xf>
    <xf numFmtId="0" fontId="12" fillId="3" borderId="0" xfId="6" applyFont="1" applyFill="1" applyBorder="1" applyAlignment="1">
      <alignment horizontal="center" vertical="center" wrapText="1"/>
    </xf>
    <xf numFmtId="0" fontId="15" fillId="4" borderId="0" xfId="6" applyFont="1" applyFill="1" applyBorder="1" applyAlignment="1">
      <alignment horizontal="left" vertical="center" wrapText="1"/>
    </xf>
    <xf numFmtId="0" fontId="15" fillId="3" borderId="0" xfId="6" applyFont="1" applyFill="1" applyBorder="1" applyAlignment="1">
      <alignment horizontal="center" vertical="center" wrapText="1"/>
    </xf>
    <xf numFmtId="40" fontId="14" fillId="8" borderId="0" xfId="6" applyNumberFormat="1" applyFont="1" applyFill="1" applyBorder="1" applyAlignment="1">
      <alignment horizontal="right" vertical="center" wrapText="1"/>
    </xf>
    <xf numFmtId="0" fontId="15" fillId="0" borderId="0" xfId="6" applyFont="1" applyBorder="1" applyAlignment="1">
      <alignment horizontal="center" vertical="center" wrapText="1"/>
    </xf>
    <xf numFmtId="0" fontId="15" fillId="0" borderId="0" xfId="6" applyFont="1" applyBorder="1" applyAlignment="1">
      <alignment horizontal="left" vertical="center" wrapText="1"/>
    </xf>
    <xf numFmtId="0" fontId="12" fillId="4" borderId="0" xfId="6" applyFont="1" applyFill="1" applyBorder="1" applyAlignment="1">
      <alignment vertical="center" wrapText="1"/>
    </xf>
    <xf numFmtId="4" fontId="18" fillId="5" borderId="0" xfId="6" applyNumberFormat="1" applyFont="1" applyFill="1" applyBorder="1" applyAlignment="1">
      <alignment vertical="center" wrapText="1"/>
    </xf>
    <xf numFmtId="4" fontId="12" fillId="5" borderId="0" xfId="6" applyNumberFormat="1" applyFont="1" applyFill="1" applyBorder="1" applyAlignment="1">
      <alignment vertical="center" wrapText="1"/>
    </xf>
    <xf numFmtId="4" fontId="10" fillId="0" borderId="0" xfId="6" applyNumberFormat="1" applyFont="1" applyBorder="1" applyAlignment="1">
      <alignment vertical="center" wrapText="1"/>
    </xf>
    <xf numFmtId="0" fontId="19" fillId="3" borderId="0" xfId="6" applyFont="1" applyFill="1" applyBorder="1" applyAlignment="1">
      <alignment horizontal="center" vertical="center" wrapText="1"/>
    </xf>
    <xf numFmtId="4" fontId="12" fillId="3" borderId="0" xfId="6" applyNumberFormat="1" applyFont="1" applyFill="1" applyBorder="1" applyAlignment="1">
      <alignment vertical="center" wrapText="1"/>
    </xf>
    <xf numFmtId="0" fontId="15" fillId="0" borderId="0" xfId="6" applyFont="1" applyBorder="1" applyAlignment="1">
      <alignment vertical="center" wrapText="1"/>
    </xf>
    <xf numFmtId="0" fontId="12" fillId="4" borderId="0" xfId="6" applyFont="1" applyFill="1" applyBorder="1" applyAlignment="1">
      <alignment horizontal="center" vertical="center" wrapText="1"/>
    </xf>
    <xf numFmtId="0" fontId="14" fillId="4" borderId="0" xfId="6" applyFont="1" applyFill="1" applyBorder="1" applyAlignment="1">
      <alignment horizontal="right" vertical="center" wrapText="1"/>
    </xf>
    <xf numFmtId="0" fontId="15" fillId="4" borderId="0" xfId="6" applyFont="1" applyFill="1" applyBorder="1" applyAlignment="1">
      <alignment horizontal="center" vertical="center" wrapText="1"/>
    </xf>
    <xf numFmtId="0" fontId="10" fillId="5" borderId="0" xfId="6" applyFont="1" applyFill="1" applyBorder="1" applyAlignment="1">
      <alignment horizontal="left" vertical="center" wrapText="1"/>
    </xf>
    <xf numFmtId="0" fontId="19" fillId="0" borderId="0" xfId="6" applyFont="1" applyBorder="1" applyAlignment="1">
      <alignment vertical="center" wrapText="1"/>
    </xf>
    <xf numFmtId="0" fontId="13" fillId="0" borderId="0" xfId="6" applyFont="1" applyBorder="1" applyAlignment="1">
      <alignment vertical="center" wrapText="1"/>
    </xf>
    <xf numFmtId="0" fontId="0" fillId="2" borderId="0" xfId="0" applyFill="1" applyBorder="1" applyAlignment="1">
      <alignment vertical="center" wrapText="1"/>
    </xf>
    <xf numFmtId="0" fontId="0" fillId="3" borderId="0" xfId="0" applyFill="1" applyBorder="1" applyAlignment="1">
      <alignment vertical="center" wrapText="1"/>
    </xf>
    <xf numFmtId="0" fontId="0" fillId="3" borderId="0" xfId="0" applyFont="1" applyFill="1" applyAlignment="1">
      <alignment vertical="center" wrapText="1"/>
    </xf>
    <xf numFmtId="0" fontId="19" fillId="0" borderId="0" xfId="6" applyFont="1" applyBorder="1" applyAlignment="1">
      <alignment horizontal="left" vertical="center" wrapText="1"/>
    </xf>
    <xf numFmtId="0" fontId="10" fillId="9" borderId="0" xfId="6" applyFont="1" applyFill="1" applyBorder="1" applyAlignment="1">
      <alignment horizontal="left" vertical="center" wrapText="1"/>
    </xf>
    <xf numFmtId="4" fontId="10" fillId="9" borderId="0" xfId="6" applyNumberFormat="1" applyFont="1" applyFill="1" applyBorder="1" applyAlignment="1">
      <alignment vertical="center" wrapText="1"/>
    </xf>
    <xf numFmtId="0" fontId="15" fillId="5" borderId="0" xfId="6" applyFont="1" applyFill="1" applyBorder="1" applyAlignment="1">
      <alignment vertical="center" wrapText="1"/>
    </xf>
    <xf numFmtId="0" fontId="21" fillId="10" borderId="0" xfId="6" applyFont="1" applyFill="1" applyBorder="1" applyAlignment="1">
      <alignment vertical="center" wrapText="1"/>
    </xf>
    <xf numFmtId="177" fontId="21" fillId="10" borderId="0" xfId="6" applyNumberFormat="1" applyFont="1" applyFill="1" applyBorder="1" applyAlignment="1">
      <alignment horizontal="right" vertical="center" wrapText="1"/>
    </xf>
    <xf numFmtId="0" fontId="15" fillId="9" borderId="0" xfId="6" applyFont="1" applyFill="1" applyBorder="1" applyAlignment="1">
      <alignment vertical="center" wrapText="1"/>
    </xf>
    <xf numFmtId="177" fontId="24" fillId="10" borderId="0" xfId="6" applyNumberFormat="1" applyFont="1" applyFill="1" applyBorder="1" applyAlignment="1">
      <alignment vertical="center" wrapText="1"/>
    </xf>
    <xf numFmtId="0" fontId="15" fillId="0" borderId="0" xfId="6" applyFont="1" applyBorder="1" applyAlignment="1">
      <alignment horizontal="center" vertical="center" wrapText="1"/>
    </xf>
    <xf numFmtId="0" fontId="35" fillId="4" borderId="1" xfId="6" applyFont="1" applyFill="1" applyBorder="1" applyAlignment="1">
      <alignment vertical="center" wrapText="1"/>
    </xf>
    <xf numFmtId="0" fontId="36" fillId="0" borderId="0" xfId="6" applyFont="1" applyBorder="1" applyAlignment="1">
      <alignment horizontal="left" vertical="center" wrapText="1"/>
    </xf>
    <xf numFmtId="0" fontId="11" fillId="0" borderId="0" xfId="6" applyFont="1" applyBorder="1" applyAlignment="1">
      <alignment horizontal="left" vertical="center" wrapText="1"/>
    </xf>
    <xf numFmtId="0" fontId="12" fillId="0" borderId="0" xfId="6" applyFont="1" applyBorder="1" applyAlignment="1">
      <alignment horizontal="center" vertical="center" wrapText="1"/>
    </xf>
    <xf numFmtId="0" fontId="15" fillId="0" borderId="0" xfId="6" applyFont="1" applyBorder="1" applyAlignment="1">
      <alignment horizontal="left" vertical="center" wrapText="1"/>
    </xf>
    <xf numFmtId="0" fontId="15" fillId="0" borderId="0" xfId="6" applyFont="1" applyBorder="1" applyAlignment="1">
      <alignment horizontal="center" vertical="center" wrapText="1"/>
    </xf>
    <xf numFmtId="0" fontId="12" fillId="0" borderId="0" xfId="6" applyFont="1" applyBorder="1" applyAlignment="1">
      <alignment horizontal="center" vertical="center" wrapText="1"/>
    </xf>
    <xf numFmtId="4" fontId="14" fillId="4" borderId="0" xfId="6" applyNumberFormat="1" applyFont="1" applyFill="1" applyBorder="1" applyAlignment="1">
      <alignment horizontal="center" vertical="center" wrapText="1"/>
    </xf>
    <xf numFmtId="9" fontId="14" fillId="5" borderId="0" xfId="8" applyFont="1" applyFill="1" applyBorder="1" applyAlignment="1">
      <alignment horizontal="right" vertical="center" wrapText="1"/>
    </xf>
    <xf numFmtId="9" fontId="12" fillId="5" borderId="0" xfId="8" applyFont="1" applyFill="1" applyBorder="1" applyAlignment="1">
      <alignment vertical="center" wrapText="1"/>
    </xf>
    <xf numFmtId="0" fontId="10" fillId="9" borderId="0" xfId="6" applyFont="1" applyFill="1" applyBorder="1" applyAlignment="1">
      <alignment horizontal="left" vertical="center" wrapText="1"/>
    </xf>
    <xf numFmtId="0" fontId="11" fillId="0" borderId="0" xfId="6" applyFont="1" applyBorder="1" applyAlignment="1">
      <alignment horizontal="left" vertical="center" wrapText="1"/>
    </xf>
    <xf numFmtId="4" fontId="12" fillId="3" borderId="0" xfId="6" applyNumberFormat="1" applyFont="1" applyFill="1" applyBorder="1" applyAlignment="1">
      <alignment horizontal="center" vertical="center" wrapText="1"/>
    </xf>
    <xf numFmtId="0" fontId="12" fillId="3" borderId="0" xfId="6" applyFont="1" applyFill="1" applyBorder="1" applyAlignment="1">
      <alignment horizontal="center" vertical="center" wrapText="1"/>
    </xf>
    <xf numFmtId="0" fontId="22" fillId="0" borderId="0" xfId="6" applyFont="1" applyBorder="1" applyAlignment="1">
      <alignment horizontal="left" vertical="center" wrapText="1"/>
    </xf>
    <xf numFmtId="0" fontId="23" fillId="0" borderId="0" xfId="6" applyFont="1" applyBorder="1" applyAlignment="1">
      <alignment horizontal="left" vertical="center" wrapText="1"/>
    </xf>
    <xf numFmtId="0" fontId="12" fillId="0" borderId="0" xfId="6" applyFont="1" applyBorder="1" applyAlignment="1">
      <alignment horizontal="center" vertical="center" wrapText="1"/>
    </xf>
    <xf numFmtId="0" fontId="15" fillId="0" borderId="0" xfId="6" applyFont="1" applyBorder="1" applyAlignment="1">
      <alignment horizontal="left" vertical="center" wrapText="1"/>
    </xf>
    <xf numFmtId="0" fontId="15" fillId="0" borderId="0" xfId="6" applyFont="1" applyBorder="1" applyAlignment="1">
      <alignment horizontal="center" vertical="center" wrapText="1"/>
    </xf>
    <xf numFmtId="0" fontId="20" fillId="0" borderId="0" xfId="6" applyFont="1" applyBorder="1" applyAlignment="1">
      <alignment horizontal="left" vertical="center" wrapText="1"/>
    </xf>
    <xf numFmtId="0" fontId="10" fillId="0" borderId="0" xfId="6" applyFont="1" applyBorder="1" applyAlignment="1">
      <alignment horizontal="left" vertical="center" wrapText="1"/>
    </xf>
    <xf numFmtId="0" fontId="15" fillId="4" borderId="0" xfId="6" applyFont="1" applyFill="1" applyBorder="1" applyAlignment="1">
      <alignment horizontal="center" vertical="center" wrapText="1"/>
    </xf>
    <xf numFmtId="0" fontId="13" fillId="4" borderId="0" xfId="6" applyFont="1" applyFill="1" applyBorder="1" applyAlignment="1">
      <alignment horizontal="center" vertical="center" wrapText="1"/>
    </xf>
    <xf numFmtId="176" fontId="5" fillId="4" borderId="2" xfId="6" applyNumberFormat="1" applyFont="1" applyFill="1" applyBorder="1" applyAlignment="1">
      <alignment horizontal="center" vertical="center" wrapText="1"/>
    </xf>
    <xf numFmtId="14" fontId="3" fillId="5" borderId="2" xfId="6" applyNumberFormat="1" applyFont="1" applyFill="1" applyBorder="1" applyAlignment="1">
      <alignment horizontal="center" vertical="center" wrapText="1"/>
    </xf>
    <xf numFmtId="0" fontId="3" fillId="5" borderId="2" xfId="6" applyFont="1" applyFill="1" applyBorder="1" applyAlignment="1">
      <alignment horizontal="center" vertical="center" wrapText="1"/>
    </xf>
    <xf numFmtId="0" fontId="3" fillId="0" borderId="0" xfId="6" applyFont="1" applyBorder="1" applyAlignment="1">
      <alignment horizontal="left" vertical="center" wrapText="1"/>
    </xf>
    <xf numFmtId="0" fontId="0" fillId="0" borderId="0" xfId="0" applyBorder="1" applyAlignment="1">
      <alignment vertical="center" wrapText="1"/>
    </xf>
    <xf numFmtId="0" fontId="8" fillId="0" borderId="0" xfId="0" applyFont="1" applyBorder="1" applyAlignment="1">
      <alignment horizontal="left" vertical="center" wrapText="1"/>
    </xf>
    <xf numFmtId="0" fontId="9" fillId="6" borderId="0" xfId="6" applyFont="1" applyFill="1" applyBorder="1" applyAlignment="1">
      <alignment horizontal="center" vertical="center" wrapText="1"/>
    </xf>
    <xf numFmtId="0" fontId="3" fillId="6" borderId="0" xfId="6" applyFont="1" applyFill="1" applyBorder="1" applyAlignment="1">
      <alignment horizontal="center" vertical="center" wrapText="1"/>
    </xf>
    <xf numFmtId="0" fontId="1" fillId="0" borderId="0" xfId="6" applyFont="1" applyBorder="1" applyAlignment="1">
      <alignment horizontal="center" vertical="center" wrapText="1"/>
    </xf>
    <xf numFmtId="0" fontId="2" fillId="0" borderId="0" xfId="6" applyFont="1" applyBorder="1" applyAlignment="1">
      <alignment horizontal="center" vertical="center" wrapText="1"/>
    </xf>
    <xf numFmtId="0" fontId="35" fillId="4" borderId="1" xfId="6" applyFont="1" applyFill="1" applyBorder="1" applyAlignment="1">
      <alignment horizontal="center" vertical="center" wrapText="1"/>
    </xf>
    <xf numFmtId="0" fontId="4" fillId="4" borderId="1" xfId="6" applyFont="1" applyFill="1" applyBorder="1" applyAlignment="1">
      <alignment horizontal="center" vertical="center" wrapText="1"/>
    </xf>
    <xf numFmtId="0" fontId="37" fillId="5" borderId="1" xfId="6" applyFont="1" applyFill="1" applyBorder="1" applyAlignment="1">
      <alignment horizontal="center" vertical="center" wrapText="1"/>
    </xf>
    <xf numFmtId="0" fontId="37" fillId="5" borderId="1" xfId="6" applyFont="1" applyFill="1" applyBorder="1" applyAlignment="1">
      <alignment horizontal="center" vertical="center"/>
    </xf>
    <xf numFmtId="0" fontId="5" fillId="4" borderId="2" xfId="6" applyFont="1" applyFill="1" applyBorder="1" applyAlignment="1">
      <alignment horizontal="center" vertical="center" wrapText="1"/>
    </xf>
    <xf numFmtId="0" fontId="37" fillId="5" borderId="2" xfId="6" applyFont="1" applyFill="1" applyBorder="1" applyAlignment="1">
      <alignment horizontal="center" vertical="center" wrapText="1"/>
    </xf>
  </cellXfs>
  <cellStyles count="9">
    <cellStyle name="百分比" xfId="8" builtinId="5"/>
    <cellStyle name="常规" xfId="0" builtinId="0"/>
    <cellStyle name="常规 2" xfId="2" xr:uid="{00000000-0005-0000-0000-000032000000}"/>
    <cellStyle name="常规 3" xfId="3" xr:uid="{00000000-0005-0000-0000-000033000000}"/>
    <cellStyle name="常规 3 2" xfId="1" xr:uid="{00000000-0005-0000-0000-000028000000}"/>
    <cellStyle name="常规 4" xfId="5" xr:uid="{00000000-0005-0000-0000-000035000000}"/>
    <cellStyle name="常规_Sheet1 3" xfId="6" xr:uid="{00000000-0005-0000-0000-000036000000}"/>
    <cellStyle name="千位分隔 2" xfId="4" xr:uid="{00000000-0005-0000-0000-000034000000}"/>
    <cellStyle name="千位分隔 2 2" xfId="7" xr:uid="{00000000-0005-0000-0000-00003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94"/>
  <sheetViews>
    <sheetView tabSelected="1" topLeftCell="A49" zoomScale="90" zoomScaleNormal="90" workbookViewId="0">
      <selection activeCell="G11" sqref="G11"/>
    </sheetView>
  </sheetViews>
  <sheetFormatPr defaultColWidth="8.75" defaultRowHeight="14.25"/>
  <cols>
    <col min="1" max="1" width="19" style="3" customWidth="1"/>
    <col min="2" max="2" width="27.875" style="3" customWidth="1"/>
    <col min="3" max="3" width="28" style="3" customWidth="1"/>
    <col min="4" max="4" width="8.75" style="3"/>
    <col min="5" max="5" width="14.375" style="3" customWidth="1"/>
    <col min="6" max="6" width="8.75" style="3"/>
    <col min="7" max="7" width="19.75" style="3" customWidth="1"/>
    <col min="8" max="8" width="17" style="3" customWidth="1"/>
    <col min="9" max="9" width="35.875" style="3" customWidth="1"/>
    <col min="10" max="16384" width="8.75" style="3"/>
  </cols>
  <sheetData>
    <row r="1" spans="1:9" ht="18">
      <c r="A1" s="95" t="s">
        <v>0</v>
      </c>
      <c r="B1" s="96"/>
      <c r="C1" s="96"/>
      <c r="D1" s="96"/>
      <c r="E1" s="96"/>
      <c r="F1" s="96"/>
      <c r="G1" s="96"/>
      <c r="H1" s="96"/>
      <c r="I1" s="96"/>
    </row>
    <row r="2" spans="1:9" ht="24">
      <c r="A2" s="4" t="s">
        <v>1</v>
      </c>
      <c r="B2" s="64" t="s">
        <v>144</v>
      </c>
      <c r="C2" s="5" t="s">
        <v>2</v>
      </c>
      <c r="D2" s="97" t="s">
        <v>151</v>
      </c>
      <c r="E2" s="98"/>
      <c r="F2" s="4" t="s">
        <v>3</v>
      </c>
      <c r="G2" s="6" t="s">
        <v>4</v>
      </c>
      <c r="H2" s="99" t="s">
        <v>150</v>
      </c>
      <c r="I2" s="100"/>
    </row>
    <row r="3" spans="1:9" ht="48">
      <c r="A3" s="6" t="s">
        <v>5</v>
      </c>
      <c r="B3" s="64" t="s">
        <v>145</v>
      </c>
      <c r="C3" s="6" t="s">
        <v>6</v>
      </c>
      <c r="D3" s="101">
        <v>58</v>
      </c>
      <c r="E3" s="101"/>
      <c r="F3" s="4" t="s">
        <v>7</v>
      </c>
      <c r="G3" s="6" t="s">
        <v>8</v>
      </c>
      <c r="H3" s="102" t="s">
        <v>149</v>
      </c>
      <c r="I3" s="89"/>
    </row>
    <row r="4" spans="1:9" ht="24">
      <c r="A4" s="6" t="s">
        <v>9</v>
      </c>
      <c r="B4" s="7">
        <v>43827</v>
      </c>
      <c r="C4" s="8" t="s">
        <v>10</v>
      </c>
      <c r="D4" s="87"/>
      <c r="E4" s="87"/>
      <c r="F4" s="4" t="s">
        <v>11</v>
      </c>
      <c r="G4" s="6" t="s">
        <v>12</v>
      </c>
      <c r="H4" s="88">
        <v>43799</v>
      </c>
      <c r="I4" s="89"/>
    </row>
    <row r="5" spans="1:9">
      <c r="A5" s="90"/>
      <c r="B5" s="91"/>
      <c r="C5" s="91"/>
      <c r="D5" s="91"/>
      <c r="E5" s="91"/>
      <c r="F5" s="91"/>
      <c r="G5" s="91"/>
      <c r="H5" s="91"/>
      <c r="I5" s="91"/>
    </row>
    <row r="6" spans="1:9" ht="26.1" customHeight="1">
      <c r="A6" s="10" t="s">
        <v>13</v>
      </c>
      <c r="B6" s="92" t="s">
        <v>14</v>
      </c>
      <c r="C6" s="92"/>
      <c r="D6" s="92"/>
      <c r="E6" s="92"/>
      <c r="F6" s="92"/>
      <c r="G6" s="92"/>
      <c r="H6" s="92"/>
      <c r="I6" s="92"/>
    </row>
    <row r="7" spans="1:9">
      <c r="A7" s="93" t="s">
        <v>15</v>
      </c>
      <c r="B7" s="94"/>
      <c r="C7" s="94"/>
      <c r="D7" s="94"/>
      <c r="E7" s="94"/>
      <c r="F7" s="94"/>
      <c r="G7" s="93" t="s">
        <v>16</v>
      </c>
      <c r="H7" s="94"/>
      <c r="I7" s="94"/>
    </row>
    <row r="8" spans="1:9" ht="25.5">
      <c r="A8" s="11" t="s">
        <v>17</v>
      </c>
      <c r="B8" s="11" t="s">
        <v>18</v>
      </c>
      <c r="C8" s="11" t="s">
        <v>19</v>
      </c>
      <c r="D8" s="11" t="s">
        <v>20</v>
      </c>
      <c r="E8" s="11" t="s">
        <v>21</v>
      </c>
      <c r="F8" s="11" t="s">
        <v>22</v>
      </c>
      <c r="G8" s="11" t="s">
        <v>23</v>
      </c>
      <c r="H8" s="11" t="s">
        <v>24</v>
      </c>
      <c r="I8" s="11" t="s">
        <v>25</v>
      </c>
    </row>
    <row r="9" spans="1:9">
      <c r="A9" s="12" t="s">
        <v>26</v>
      </c>
      <c r="B9" s="75" t="s">
        <v>27</v>
      </c>
      <c r="C9" s="75"/>
      <c r="D9" s="75"/>
      <c r="E9" s="75"/>
      <c r="F9" s="75"/>
      <c r="G9" s="75"/>
      <c r="H9" s="75"/>
      <c r="I9" s="45"/>
    </row>
    <row r="10" spans="1:9" ht="22.5">
      <c r="A10" s="67" t="s">
        <v>28</v>
      </c>
      <c r="B10" s="86" t="s">
        <v>151</v>
      </c>
      <c r="C10" s="16" t="s">
        <v>152</v>
      </c>
      <c r="D10" s="17">
        <v>15</v>
      </c>
      <c r="E10" s="17">
        <v>1</v>
      </c>
      <c r="F10" s="18" t="s">
        <v>29</v>
      </c>
      <c r="G10" s="19">
        <v>650</v>
      </c>
      <c r="H10" s="20">
        <f t="shared" ref="H10:H12" si="0">D10*E10*G10</f>
        <v>9750</v>
      </c>
      <c r="I10" s="50"/>
    </row>
    <row r="11" spans="1:9" ht="22.5">
      <c r="A11" s="67" t="s">
        <v>30</v>
      </c>
      <c r="B11" s="86"/>
      <c r="C11" s="16" t="s">
        <v>153</v>
      </c>
      <c r="D11" s="17">
        <v>15</v>
      </c>
      <c r="E11" s="17">
        <v>1</v>
      </c>
      <c r="F11" s="18" t="s">
        <v>29</v>
      </c>
      <c r="G11" s="19">
        <v>700</v>
      </c>
      <c r="H11" s="20">
        <f t="shared" si="0"/>
        <v>10500</v>
      </c>
      <c r="I11" s="51"/>
    </row>
    <row r="12" spans="1:9" ht="22.5">
      <c r="A12" s="67" t="s">
        <v>35</v>
      </c>
      <c r="B12" s="86"/>
      <c r="C12" s="16" t="s">
        <v>154</v>
      </c>
      <c r="D12" s="17">
        <v>1</v>
      </c>
      <c r="E12" s="17">
        <v>0.5</v>
      </c>
      <c r="F12" s="18" t="s">
        <v>29</v>
      </c>
      <c r="G12" s="19">
        <v>14400</v>
      </c>
      <c r="H12" s="20">
        <f t="shared" si="0"/>
        <v>7200</v>
      </c>
      <c r="I12" s="51" t="s">
        <v>168</v>
      </c>
    </row>
    <row r="13" spans="1:9" ht="22.5">
      <c r="A13" s="67" t="s">
        <v>156</v>
      </c>
      <c r="B13" s="86"/>
      <c r="C13" s="16" t="s">
        <v>155</v>
      </c>
      <c r="D13" s="17">
        <v>55</v>
      </c>
      <c r="E13" s="17">
        <v>1</v>
      </c>
      <c r="F13" s="18" t="s">
        <v>29</v>
      </c>
      <c r="G13" s="19">
        <v>55</v>
      </c>
      <c r="H13" s="20">
        <f>D13*E13*G13</f>
        <v>3025</v>
      </c>
      <c r="I13" s="51"/>
    </row>
    <row r="14" spans="1:9" ht="22.5" hidden="1">
      <c r="A14" s="14" t="s">
        <v>30</v>
      </c>
      <c r="B14" s="86"/>
      <c r="C14" s="16"/>
      <c r="D14" s="17"/>
      <c r="E14" s="17"/>
      <c r="F14" s="18" t="s">
        <v>29</v>
      </c>
      <c r="G14" s="19"/>
      <c r="H14" s="20">
        <f>D14*E14*G14</f>
        <v>0</v>
      </c>
      <c r="I14" s="50"/>
    </row>
    <row r="15" spans="1:9" ht="22.5" hidden="1">
      <c r="A15" s="14"/>
      <c r="B15" s="15" t="s">
        <v>142</v>
      </c>
      <c r="C15" s="16" t="s">
        <v>31</v>
      </c>
      <c r="D15" s="17"/>
      <c r="E15" s="17"/>
      <c r="F15" s="18" t="s">
        <v>32</v>
      </c>
      <c r="G15" s="19"/>
      <c r="H15" s="20">
        <f t="shared" ref="H15:H16" si="1">D15*E15*G15</f>
        <v>0</v>
      </c>
      <c r="I15" s="51" t="s">
        <v>33</v>
      </c>
    </row>
    <row r="16" spans="1:9" s="1" customFormat="1" ht="22.5" hidden="1">
      <c r="A16" s="21" t="s">
        <v>30</v>
      </c>
      <c r="B16" s="15" t="s">
        <v>142</v>
      </c>
      <c r="C16" s="22" t="s">
        <v>34</v>
      </c>
      <c r="D16" s="23"/>
      <c r="E16" s="23"/>
      <c r="F16" s="24" t="s">
        <v>32</v>
      </c>
      <c r="G16" s="25"/>
      <c r="H16" s="26">
        <f t="shared" si="1"/>
        <v>0</v>
      </c>
      <c r="I16" s="52"/>
    </row>
    <row r="17" spans="1:11" ht="22.5" hidden="1">
      <c r="A17" s="80" t="s">
        <v>35</v>
      </c>
      <c r="B17" s="15" t="s">
        <v>142</v>
      </c>
      <c r="C17" s="16"/>
      <c r="D17" s="17"/>
      <c r="E17" s="17"/>
      <c r="F17" s="18" t="s">
        <v>36</v>
      </c>
      <c r="G17" s="28"/>
      <c r="H17" s="20">
        <f t="shared" ref="H17:H19" si="2">D17*E17*G17</f>
        <v>0</v>
      </c>
      <c r="I17" s="28" t="s">
        <v>37</v>
      </c>
    </row>
    <row r="18" spans="1:11" ht="22.5" hidden="1">
      <c r="A18" s="80"/>
      <c r="B18" s="15" t="s">
        <v>142</v>
      </c>
      <c r="C18" s="16" t="s">
        <v>38</v>
      </c>
      <c r="D18" s="17"/>
      <c r="E18" s="17"/>
      <c r="F18" s="18" t="s">
        <v>39</v>
      </c>
      <c r="G18" s="19"/>
      <c r="H18" s="20">
        <f t="shared" si="2"/>
        <v>0</v>
      </c>
      <c r="I18" s="28"/>
    </row>
    <row r="19" spans="1:11" ht="22.5" hidden="1">
      <c r="A19" s="80"/>
      <c r="B19" s="15" t="s">
        <v>142</v>
      </c>
      <c r="C19" s="16" t="s">
        <v>40</v>
      </c>
      <c r="D19" s="17"/>
      <c r="E19" s="17"/>
      <c r="F19" s="18" t="s">
        <v>41</v>
      </c>
      <c r="G19" s="19"/>
      <c r="H19" s="20">
        <f t="shared" si="2"/>
        <v>0</v>
      </c>
      <c r="I19" s="28"/>
    </row>
    <row r="20" spans="1:11" ht="22.5" hidden="1">
      <c r="A20" s="80"/>
      <c r="B20" s="15" t="s">
        <v>142</v>
      </c>
      <c r="C20" s="16" t="s">
        <v>42</v>
      </c>
      <c r="D20" s="17"/>
      <c r="E20" s="17"/>
      <c r="F20" s="18" t="s">
        <v>43</v>
      </c>
      <c r="G20" s="19"/>
      <c r="H20" s="20"/>
      <c r="I20" s="28"/>
    </row>
    <row r="21" spans="1:11" ht="22.5" hidden="1">
      <c r="A21" s="80"/>
      <c r="B21" s="15" t="s">
        <v>142</v>
      </c>
      <c r="C21" s="16" t="s">
        <v>44</v>
      </c>
      <c r="D21" s="17"/>
      <c r="E21" s="17"/>
      <c r="F21" s="18" t="s">
        <v>45</v>
      </c>
      <c r="G21" s="19"/>
      <c r="H21" s="20"/>
      <c r="I21" s="28"/>
    </row>
    <row r="22" spans="1:11" ht="22.5" hidden="1">
      <c r="A22" s="80"/>
      <c r="B22" s="15" t="s">
        <v>142</v>
      </c>
      <c r="C22" s="16"/>
      <c r="D22" s="17"/>
      <c r="E22" s="17"/>
      <c r="F22" s="18" t="s">
        <v>46</v>
      </c>
      <c r="G22" s="19"/>
      <c r="H22" s="20"/>
      <c r="I22" s="28"/>
    </row>
    <row r="23" spans="1:11">
      <c r="A23" s="84" t="s">
        <v>47</v>
      </c>
      <c r="B23" s="84"/>
      <c r="C23" s="84"/>
      <c r="D23" s="84"/>
      <c r="E23" s="84"/>
      <c r="F23" s="84"/>
      <c r="G23" s="84"/>
      <c r="H23" s="30">
        <f>SUM(H10:H22)</f>
        <v>30475</v>
      </c>
      <c r="I23" s="51"/>
    </row>
    <row r="24" spans="1:11" ht="36">
      <c r="A24" s="31" t="s">
        <v>17</v>
      </c>
      <c r="B24" s="31" t="s">
        <v>18</v>
      </c>
      <c r="C24" s="31" t="s">
        <v>19</v>
      </c>
      <c r="D24" s="32" t="s">
        <v>48</v>
      </c>
      <c r="E24" s="32" t="s">
        <v>49</v>
      </c>
      <c r="F24" s="31" t="s">
        <v>22</v>
      </c>
      <c r="G24" s="31" t="s">
        <v>23</v>
      </c>
      <c r="H24" s="31" t="s">
        <v>50</v>
      </c>
      <c r="I24" s="31" t="s">
        <v>25</v>
      </c>
    </row>
    <row r="25" spans="1:11">
      <c r="A25" s="12" t="s">
        <v>51</v>
      </c>
      <c r="B25" s="75" t="s">
        <v>52</v>
      </c>
      <c r="C25" s="75"/>
      <c r="D25" s="75"/>
      <c r="E25" s="75"/>
      <c r="F25" s="75"/>
      <c r="G25" s="75"/>
      <c r="H25" s="75"/>
      <c r="I25" s="45"/>
    </row>
    <row r="26" spans="1:11" s="2" customFormat="1" ht="22.5">
      <c r="A26" s="33" t="s">
        <v>53</v>
      </c>
      <c r="B26" s="34" t="s">
        <v>54</v>
      </c>
      <c r="C26" s="34" t="s">
        <v>157</v>
      </c>
      <c r="D26" s="17">
        <v>55</v>
      </c>
      <c r="E26" s="17">
        <v>1</v>
      </c>
      <c r="F26" s="35" t="s">
        <v>55</v>
      </c>
      <c r="G26" s="36">
        <v>300</v>
      </c>
      <c r="H26" s="20">
        <f>D26*E26*G26</f>
        <v>16500</v>
      </c>
      <c r="I26" s="50" t="s">
        <v>170</v>
      </c>
    </row>
    <row r="27" spans="1:11" ht="22.5">
      <c r="A27" s="27" t="s">
        <v>56</v>
      </c>
      <c r="B27" s="34" t="s">
        <v>57</v>
      </c>
      <c r="C27" s="34" t="s">
        <v>158</v>
      </c>
      <c r="D27" s="17">
        <v>55</v>
      </c>
      <c r="E27" s="17">
        <v>1</v>
      </c>
      <c r="F27" s="37" t="s">
        <v>55</v>
      </c>
      <c r="G27" s="36">
        <v>300</v>
      </c>
      <c r="H27" s="20">
        <f>D27*E27*G27</f>
        <v>16500</v>
      </c>
      <c r="I27" s="50" t="s">
        <v>170</v>
      </c>
      <c r="J27" s="9"/>
      <c r="K27" s="3" t="s">
        <v>58</v>
      </c>
    </row>
    <row r="28" spans="1:11" hidden="1">
      <c r="A28" s="27" t="s">
        <v>59</v>
      </c>
      <c r="B28" s="38" t="s">
        <v>60</v>
      </c>
      <c r="C28" s="34" t="s">
        <v>61</v>
      </c>
      <c r="D28" s="39">
        <v>0</v>
      </c>
      <c r="E28" s="39">
        <v>0</v>
      </c>
      <c r="F28" s="37" t="s">
        <v>62</v>
      </c>
      <c r="G28" s="40">
        <v>0</v>
      </c>
      <c r="H28" s="20">
        <f>D28*E28*G28</f>
        <v>0</v>
      </c>
      <c r="I28" s="45"/>
    </row>
    <row r="29" spans="1:11" hidden="1">
      <c r="A29" s="27" t="s">
        <v>63</v>
      </c>
      <c r="B29" s="38" t="s">
        <v>64</v>
      </c>
      <c r="C29" s="34" t="s">
        <v>65</v>
      </c>
      <c r="D29" s="39"/>
      <c r="E29" s="39"/>
      <c r="F29" s="37" t="s">
        <v>62</v>
      </c>
      <c r="G29" s="41"/>
      <c r="H29" s="20">
        <f t="shared" ref="H29:H30" si="3">D29*G29</f>
        <v>0</v>
      </c>
      <c r="I29" s="45"/>
    </row>
    <row r="30" spans="1:11" hidden="1">
      <c r="A30" s="27" t="s">
        <v>66</v>
      </c>
      <c r="B30" s="38" t="s">
        <v>60</v>
      </c>
      <c r="C30" s="34" t="s">
        <v>65</v>
      </c>
      <c r="D30" s="39"/>
      <c r="E30" s="39"/>
      <c r="F30" s="37" t="s">
        <v>62</v>
      </c>
      <c r="G30" s="40"/>
      <c r="H30" s="20">
        <f t="shared" si="3"/>
        <v>0</v>
      </c>
      <c r="I30" s="45"/>
    </row>
    <row r="31" spans="1:11">
      <c r="A31" s="84" t="s">
        <v>47</v>
      </c>
      <c r="B31" s="84"/>
      <c r="C31" s="84"/>
      <c r="D31" s="84"/>
      <c r="E31" s="84"/>
      <c r="F31" s="84"/>
      <c r="G31" s="84"/>
      <c r="H31" s="42">
        <f>SUM(H26:H30)</f>
        <v>33000</v>
      </c>
      <c r="I31" s="45"/>
    </row>
    <row r="32" spans="1:11" ht="36">
      <c r="A32" s="31" t="s">
        <v>17</v>
      </c>
      <c r="B32" s="31" t="s">
        <v>18</v>
      </c>
      <c r="C32" s="31" t="s">
        <v>19</v>
      </c>
      <c r="D32" s="32" t="s">
        <v>48</v>
      </c>
      <c r="E32" s="32" t="s">
        <v>49</v>
      </c>
      <c r="F32" s="31" t="s">
        <v>22</v>
      </c>
      <c r="G32" s="31" t="s">
        <v>23</v>
      </c>
      <c r="H32" s="31" t="s">
        <v>50</v>
      </c>
      <c r="I32" s="31" t="s">
        <v>25</v>
      </c>
    </row>
    <row r="33" spans="1:11">
      <c r="A33" s="12" t="s">
        <v>67</v>
      </c>
      <c r="B33" s="75" t="s">
        <v>68</v>
      </c>
      <c r="C33" s="75"/>
      <c r="D33" s="75"/>
      <c r="E33" s="75"/>
      <c r="F33" s="75"/>
      <c r="G33" s="75"/>
      <c r="H33" s="75"/>
      <c r="I33" s="45"/>
    </row>
    <row r="34" spans="1:11" s="2" customFormat="1" ht="33.75">
      <c r="A34" s="80" t="s">
        <v>69</v>
      </c>
      <c r="B34" s="34" t="s">
        <v>166</v>
      </c>
      <c r="C34" s="34" t="s">
        <v>143</v>
      </c>
      <c r="D34" s="17">
        <v>15</v>
      </c>
      <c r="E34" s="17">
        <v>1</v>
      </c>
      <c r="F34" s="43" t="s">
        <v>70</v>
      </c>
      <c r="G34" s="41">
        <v>230</v>
      </c>
      <c r="H34" s="44">
        <f>D34*E34*G34</f>
        <v>3450</v>
      </c>
      <c r="I34" s="50" t="s">
        <v>170</v>
      </c>
      <c r="J34" s="53"/>
      <c r="K34" s="54" t="s">
        <v>58</v>
      </c>
    </row>
    <row r="35" spans="1:11" s="2" customFormat="1" ht="33.75">
      <c r="A35" s="80"/>
      <c r="B35" s="34" t="s">
        <v>167</v>
      </c>
      <c r="C35" s="34" t="s">
        <v>143</v>
      </c>
      <c r="D35" s="17">
        <v>15</v>
      </c>
      <c r="E35" s="17">
        <v>1</v>
      </c>
      <c r="F35" s="43" t="s">
        <v>70</v>
      </c>
      <c r="G35" s="41">
        <v>250</v>
      </c>
      <c r="H35" s="44">
        <f>D35*E35*G35</f>
        <v>3750</v>
      </c>
      <c r="I35" s="50" t="s">
        <v>170</v>
      </c>
      <c r="J35" s="53"/>
      <c r="K35" s="54"/>
    </row>
    <row r="36" spans="1:11" s="2" customFormat="1" ht="22.5">
      <c r="A36" s="80"/>
      <c r="B36" s="34" t="s">
        <v>148</v>
      </c>
      <c r="C36" s="34"/>
      <c r="D36" s="17">
        <v>30</v>
      </c>
      <c r="E36" s="17">
        <v>2</v>
      </c>
      <c r="F36" s="43" t="s">
        <v>70</v>
      </c>
      <c r="G36" s="41">
        <v>250</v>
      </c>
      <c r="H36" s="44">
        <f>D36*E36*G36</f>
        <v>15000</v>
      </c>
      <c r="I36" s="50" t="s">
        <v>169</v>
      </c>
      <c r="J36" s="53"/>
      <c r="K36" s="54"/>
    </row>
    <row r="37" spans="1:11" ht="22.5">
      <c r="A37" s="80"/>
      <c r="B37" s="34" t="s">
        <v>147</v>
      </c>
      <c r="C37" s="34" t="s">
        <v>143</v>
      </c>
      <c r="D37" s="17"/>
      <c r="E37" s="17"/>
      <c r="F37" s="43" t="s">
        <v>70</v>
      </c>
      <c r="G37" s="41"/>
      <c r="H37" s="44">
        <f>D37*E37*G37</f>
        <v>0</v>
      </c>
      <c r="I37" s="50"/>
      <c r="J37" s="9"/>
    </row>
    <row r="38" spans="1:11" hidden="1">
      <c r="A38" s="80" t="s">
        <v>71</v>
      </c>
      <c r="B38" s="81" t="s">
        <v>72</v>
      </c>
      <c r="C38" s="45" t="s">
        <v>73</v>
      </c>
      <c r="D38" s="46"/>
      <c r="E38" s="46"/>
      <c r="F38" s="37" t="s">
        <v>74</v>
      </c>
      <c r="G38" s="41"/>
      <c r="H38" s="20">
        <f t="shared" ref="H38:H48" si="4">D38*E38*G38</f>
        <v>0</v>
      </c>
      <c r="I38" s="82" t="s">
        <v>75</v>
      </c>
    </row>
    <row r="39" spans="1:11" hidden="1">
      <c r="A39" s="80"/>
      <c r="B39" s="81"/>
      <c r="C39" s="45" t="s">
        <v>76</v>
      </c>
      <c r="D39" s="46"/>
      <c r="E39" s="46"/>
      <c r="F39" s="37" t="s">
        <v>74</v>
      </c>
      <c r="G39" s="41"/>
      <c r="H39" s="20">
        <f t="shared" si="4"/>
        <v>0</v>
      </c>
      <c r="I39" s="82"/>
    </row>
    <row r="40" spans="1:11" hidden="1">
      <c r="A40" s="80"/>
      <c r="B40" s="81"/>
      <c r="C40" s="45" t="s">
        <v>77</v>
      </c>
      <c r="D40" s="46"/>
      <c r="E40" s="46"/>
      <c r="F40" s="37" t="s">
        <v>74</v>
      </c>
      <c r="G40" s="41"/>
      <c r="H40" s="20">
        <f t="shared" si="4"/>
        <v>0</v>
      </c>
      <c r="I40" s="82"/>
    </row>
    <row r="41" spans="1:11" hidden="1">
      <c r="A41" s="80"/>
      <c r="B41" s="81"/>
      <c r="C41" s="45" t="s">
        <v>78</v>
      </c>
      <c r="D41" s="46"/>
      <c r="E41" s="46"/>
      <c r="F41" s="37" t="s">
        <v>74</v>
      </c>
      <c r="G41" s="41"/>
      <c r="H41" s="20">
        <f t="shared" si="4"/>
        <v>0</v>
      </c>
      <c r="I41" s="82"/>
    </row>
    <row r="42" spans="1:11" hidden="1">
      <c r="A42" s="80" t="s">
        <v>79</v>
      </c>
      <c r="B42" s="81" t="s">
        <v>80</v>
      </c>
      <c r="C42" s="45" t="s">
        <v>73</v>
      </c>
      <c r="D42" s="46"/>
      <c r="E42" s="46"/>
      <c r="F42" s="37" t="s">
        <v>81</v>
      </c>
      <c r="G42" s="41"/>
      <c r="H42" s="20">
        <f t="shared" si="4"/>
        <v>0</v>
      </c>
      <c r="I42" s="82"/>
    </row>
    <row r="43" spans="1:11" hidden="1">
      <c r="A43" s="80"/>
      <c r="B43" s="81"/>
      <c r="C43" s="45" t="s">
        <v>76</v>
      </c>
      <c r="D43" s="46"/>
      <c r="E43" s="46"/>
      <c r="F43" s="37" t="s">
        <v>81</v>
      </c>
      <c r="G43" s="41"/>
      <c r="H43" s="20">
        <f t="shared" si="4"/>
        <v>0</v>
      </c>
      <c r="I43" s="82"/>
    </row>
    <row r="44" spans="1:11" hidden="1">
      <c r="A44" s="80"/>
      <c r="B44" s="81"/>
      <c r="C44" s="45" t="s">
        <v>82</v>
      </c>
      <c r="D44" s="46"/>
      <c r="E44" s="46"/>
      <c r="F44" s="37" t="s">
        <v>81</v>
      </c>
      <c r="G44" s="41"/>
      <c r="H44" s="20">
        <f t="shared" si="4"/>
        <v>0</v>
      </c>
      <c r="I44" s="82"/>
    </row>
    <row r="45" spans="1:11" hidden="1">
      <c r="A45" s="80"/>
      <c r="B45" s="81"/>
      <c r="C45" s="45" t="s">
        <v>83</v>
      </c>
      <c r="D45" s="46"/>
      <c r="E45" s="46"/>
      <c r="F45" s="37" t="s">
        <v>81</v>
      </c>
      <c r="G45" s="41"/>
      <c r="H45" s="20">
        <f t="shared" si="4"/>
        <v>0</v>
      </c>
      <c r="I45" s="82"/>
    </row>
    <row r="46" spans="1:11" hidden="1">
      <c r="A46" s="80" t="s">
        <v>84</v>
      </c>
      <c r="B46" s="81" t="s">
        <v>85</v>
      </c>
      <c r="C46" s="45" t="s">
        <v>86</v>
      </c>
      <c r="D46" s="46"/>
      <c r="E46" s="46"/>
      <c r="F46" s="37" t="s">
        <v>87</v>
      </c>
      <c r="G46" s="41"/>
      <c r="H46" s="20">
        <f t="shared" si="4"/>
        <v>0</v>
      </c>
      <c r="I46" s="37"/>
    </row>
    <row r="47" spans="1:11" hidden="1">
      <c r="A47" s="80"/>
      <c r="B47" s="81"/>
      <c r="C47" s="45" t="s">
        <v>86</v>
      </c>
      <c r="D47" s="46"/>
      <c r="E47" s="46"/>
      <c r="F47" s="37" t="s">
        <v>87</v>
      </c>
      <c r="G47" s="41"/>
      <c r="H47" s="20">
        <f t="shared" si="4"/>
        <v>0</v>
      </c>
      <c r="I47" s="37"/>
    </row>
    <row r="48" spans="1:11" hidden="1">
      <c r="A48" s="80"/>
      <c r="B48" s="81"/>
      <c r="C48" s="45" t="s">
        <v>86</v>
      </c>
      <c r="D48" s="46"/>
      <c r="E48" s="46"/>
      <c r="F48" s="37" t="s">
        <v>87</v>
      </c>
      <c r="G48" s="41"/>
      <c r="H48" s="20">
        <f t="shared" si="4"/>
        <v>0</v>
      </c>
      <c r="I48" s="37"/>
    </row>
    <row r="49" spans="1:9">
      <c r="A49" s="84" t="s">
        <v>47</v>
      </c>
      <c r="B49" s="84"/>
      <c r="C49" s="84"/>
      <c r="D49" s="84"/>
      <c r="E49" s="84"/>
      <c r="F49" s="84"/>
      <c r="G49" s="84"/>
      <c r="H49" s="42">
        <f>SUM(H34:H48)</f>
        <v>22200</v>
      </c>
      <c r="I49" s="45"/>
    </row>
    <row r="50" spans="1:9" ht="36">
      <c r="A50" s="31" t="s">
        <v>17</v>
      </c>
      <c r="B50" s="31" t="s">
        <v>18</v>
      </c>
      <c r="C50" s="31" t="s">
        <v>19</v>
      </c>
      <c r="D50" s="32" t="s">
        <v>48</v>
      </c>
      <c r="E50" s="32" t="s">
        <v>49</v>
      </c>
      <c r="F50" s="31" t="s">
        <v>22</v>
      </c>
      <c r="G50" s="31" t="s">
        <v>23</v>
      </c>
      <c r="H50" s="31" t="s">
        <v>50</v>
      </c>
      <c r="I50" s="31" t="s">
        <v>25</v>
      </c>
    </row>
    <row r="51" spans="1:9">
      <c r="A51" s="12" t="s">
        <v>88</v>
      </c>
      <c r="B51" s="75" t="s">
        <v>89</v>
      </c>
      <c r="C51" s="75"/>
      <c r="D51" s="75"/>
      <c r="E51" s="75"/>
      <c r="F51" s="75"/>
      <c r="G51" s="75"/>
      <c r="H51" s="75"/>
      <c r="I51" s="45"/>
    </row>
    <row r="52" spans="1:9" ht="22.5">
      <c r="A52" s="27" t="s">
        <v>90</v>
      </c>
      <c r="B52" s="34" t="s">
        <v>91</v>
      </c>
      <c r="C52" s="34"/>
      <c r="D52" s="17"/>
      <c r="E52" s="47"/>
      <c r="F52" s="35" t="s">
        <v>55</v>
      </c>
      <c r="G52" s="19"/>
      <c r="H52" s="20">
        <f t="shared" ref="H52:H59" si="5">D52*E52*G52</f>
        <v>0</v>
      </c>
      <c r="I52" s="45"/>
    </row>
    <row r="53" spans="1:9" ht="22.5">
      <c r="A53" s="70" t="s">
        <v>96</v>
      </c>
      <c r="B53" s="34" t="s">
        <v>92</v>
      </c>
      <c r="C53" s="34" t="s">
        <v>93</v>
      </c>
      <c r="D53" s="17"/>
      <c r="E53" s="47"/>
      <c r="F53" s="35" t="s">
        <v>55</v>
      </c>
      <c r="G53" s="19"/>
      <c r="H53" s="20">
        <f t="shared" si="5"/>
        <v>0</v>
      </c>
      <c r="I53" s="45"/>
    </row>
    <row r="54" spans="1:9" ht="22.5">
      <c r="A54" s="70" t="s">
        <v>98</v>
      </c>
      <c r="B54" s="34" t="s">
        <v>174</v>
      </c>
      <c r="C54" s="34"/>
      <c r="D54" s="17">
        <v>1</v>
      </c>
      <c r="E54" s="47">
        <v>12</v>
      </c>
      <c r="F54" s="35" t="s">
        <v>55</v>
      </c>
      <c r="G54" s="19">
        <v>140</v>
      </c>
      <c r="H54" s="20">
        <f t="shared" si="5"/>
        <v>1680</v>
      </c>
      <c r="I54" s="45"/>
    </row>
    <row r="55" spans="1:9" ht="22.5">
      <c r="A55" s="70" t="s">
        <v>101</v>
      </c>
      <c r="B55" s="34" t="s">
        <v>171</v>
      </c>
      <c r="C55" s="34"/>
      <c r="D55" s="17">
        <v>15</v>
      </c>
      <c r="E55" s="47">
        <v>1</v>
      </c>
      <c r="F55" s="37" t="s">
        <v>94</v>
      </c>
      <c r="G55" s="19">
        <v>10</v>
      </c>
      <c r="H55" s="20">
        <f t="shared" si="5"/>
        <v>150</v>
      </c>
      <c r="I55" s="45"/>
    </row>
    <row r="56" spans="1:9" ht="22.5">
      <c r="A56" s="70" t="s">
        <v>104</v>
      </c>
      <c r="B56" s="34" t="s">
        <v>172</v>
      </c>
      <c r="C56" s="34"/>
      <c r="D56" s="17">
        <v>1</v>
      </c>
      <c r="E56" s="47">
        <v>1</v>
      </c>
      <c r="F56" s="37" t="s">
        <v>95</v>
      </c>
      <c r="G56" s="19">
        <v>200</v>
      </c>
      <c r="H56" s="20">
        <f t="shared" si="5"/>
        <v>200</v>
      </c>
      <c r="I56" s="45"/>
    </row>
    <row r="57" spans="1:9" ht="22.5">
      <c r="A57" s="70" t="s">
        <v>107</v>
      </c>
      <c r="B57" s="34" t="s">
        <v>173</v>
      </c>
      <c r="C57" s="34"/>
      <c r="D57" s="17">
        <v>2</v>
      </c>
      <c r="E57" s="47">
        <v>1</v>
      </c>
      <c r="F57" s="37" t="s">
        <v>94</v>
      </c>
      <c r="G57" s="19">
        <v>260</v>
      </c>
      <c r="H57" s="20">
        <f t="shared" si="5"/>
        <v>520</v>
      </c>
      <c r="I57" s="45"/>
    </row>
    <row r="58" spans="1:9" ht="18.75" customHeight="1">
      <c r="A58" s="70" t="s">
        <v>109</v>
      </c>
      <c r="B58" s="34" t="s">
        <v>159</v>
      </c>
      <c r="C58" s="34"/>
      <c r="D58" s="17">
        <v>2</v>
      </c>
      <c r="E58" s="47">
        <v>1</v>
      </c>
      <c r="F58" s="63"/>
      <c r="G58" s="19">
        <v>50</v>
      </c>
      <c r="H58" s="20">
        <f t="shared" si="5"/>
        <v>100</v>
      </c>
      <c r="I58" s="45"/>
    </row>
    <row r="59" spans="1:9" ht="22.5">
      <c r="A59" s="70" t="s">
        <v>112</v>
      </c>
      <c r="B59" s="34" t="s">
        <v>97</v>
      </c>
      <c r="C59" s="34"/>
      <c r="D59" s="17"/>
      <c r="E59" s="47"/>
      <c r="F59" s="35" t="s">
        <v>55</v>
      </c>
      <c r="G59" s="19"/>
      <c r="H59" s="20">
        <f t="shared" si="5"/>
        <v>0</v>
      </c>
      <c r="I59" s="45"/>
    </row>
    <row r="60" spans="1:9" hidden="1">
      <c r="A60" s="27" t="s">
        <v>98</v>
      </c>
      <c r="B60" s="34" t="s">
        <v>99</v>
      </c>
      <c r="C60" s="34"/>
      <c r="D60" s="85"/>
      <c r="E60" s="85"/>
      <c r="F60" s="37" t="s">
        <v>100</v>
      </c>
      <c r="G60" s="49"/>
      <c r="H60" s="20">
        <f t="shared" ref="H60:H67" si="6">D60*G60</f>
        <v>0</v>
      </c>
      <c r="I60" s="45"/>
    </row>
    <row r="61" spans="1:9" hidden="1">
      <c r="A61" s="27" t="s">
        <v>101</v>
      </c>
      <c r="B61" s="34" t="s">
        <v>102</v>
      </c>
      <c r="C61" s="34"/>
      <c r="D61" s="85"/>
      <c r="E61" s="85"/>
      <c r="F61" s="37" t="s">
        <v>103</v>
      </c>
      <c r="G61" s="49"/>
      <c r="H61" s="20">
        <f t="shared" si="6"/>
        <v>0</v>
      </c>
      <c r="I61" s="45"/>
    </row>
    <row r="62" spans="1:9" hidden="1">
      <c r="A62" s="27" t="s">
        <v>104</v>
      </c>
      <c r="B62" s="34" t="s">
        <v>105</v>
      </c>
      <c r="C62" s="34"/>
      <c r="D62" s="85"/>
      <c r="E62" s="85"/>
      <c r="F62" s="37" t="s">
        <v>106</v>
      </c>
      <c r="G62" s="49"/>
      <c r="H62" s="20">
        <f t="shared" si="6"/>
        <v>0</v>
      </c>
      <c r="I62" s="45"/>
    </row>
    <row r="63" spans="1:9" hidden="1">
      <c r="A63" s="27" t="s">
        <v>107</v>
      </c>
      <c r="B63" s="34" t="s">
        <v>108</v>
      </c>
      <c r="C63" s="34"/>
      <c r="D63" s="85"/>
      <c r="E63" s="85"/>
      <c r="F63" s="37" t="s">
        <v>100</v>
      </c>
      <c r="G63" s="49"/>
      <c r="H63" s="20">
        <f t="shared" si="6"/>
        <v>0</v>
      </c>
      <c r="I63" s="45"/>
    </row>
    <row r="64" spans="1:9" hidden="1">
      <c r="A64" s="27" t="s">
        <v>109</v>
      </c>
      <c r="B64" s="34" t="s">
        <v>110</v>
      </c>
      <c r="C64" s="34"/>
      <c r="D64" s="48"/>
      <c r="E64" s="48"/>
      <c r="F64" s="37" t="s">
        <v>111</v>
      </c>
      <c r="G64" s="49"/>
      <c r="H64" s="20">
        <f t="shared" si="6"/>
        <v>0</v>
      </c>
      <c r="I64" s="45"/>
    </row>
    <row r="65" spans="1:9" hidden="1">
      <c r="A65" s="27" t="s">
        <v>112</v>
      </c>
      <c r="B65" s="34" t="s">
        <v>113</v>
      </c>
      <c r="C65" s="34"/>
      <c r="D65" s="85"/>
      <c r="E65" s="85"/>
      <c r="F65" s="37" t="s">
        <v>111</v>
      </c>
      <c r="G65" s="49"/>
      <c r="H65" s="20">
        <f t="shared" si="6"/>
        <v>0</v>
      </c>
      <c r="I65" s="45"/>
    </row>
    <row r="66" spans="1:9" hidden="1">
      <c r="A66" s="27" t="s">
        <v>114</v>
      </c>
      <c r="B66" s="34" t="s">
        <v>115</v>
      </c>
      <c r="C66" s="34"/>
      <c r="D66" s="85"/>
      <c r="E66" s="85"/>
      <c r="F66" s="37" t="s">
        <v>100</v>
      </c>
      <c r="G66" s="49"/>
      <c r="H66" s="20">
        <f t="shared" si="6"/>
        <v>0</v>
      </c>
      <c r="I66" s="45"/>
    </row>
    <row r="67" spans="1:9" hidden="1">
      <c r="A67" s="27" t="s">
        <v>116</v>
      </c>
      <c r="B67" s="34" t="s">
        <v>117</v>
      </c>
      <c r="C67" s="34" t="s">
        <v>58</v>
      </c>
      <c r="D67" s="85">
        <v>0</v>
      </c>
      <c r="E67" s="85"/>
      <c r="F67" s="37"/>
      <c r="G67" s="49">
        <v>0</v>
      </c>
      <c r="H67" s="20">
        <f t="shared" si="6"/>
        <v>0</v>
      </c>
      <c r="I67" s="45"/>
    </row>
    <row r="68" spans="1:9">
      <c r="A68" s="84" t="s">
        <v>47</v>
      </c>
      <c r="B68" s="84"/>
      <c r="C68" s="84"/>
      <c r="D68" s="84"/>
      <c r="E68" s="84"/>
      <c r="F68" s="84"/>
      <c r="G68" s="84"/>
      <c r="H68" s="42">
        <f>SUM(H52:H67)</f>
        <v>2650</v>
      </c>
      <c r="I68" s="45"/>
    </row>
    <row r="69" spans="1:9" ht="36">
      <c r="A69" s="31" t="s">
        <v>17</v>
      </c>
      <c r="B69" s="31" t="s">
        <v>18</v>
      </c>
      <c r="C69" s="31" t="s">
        <v>19</v>
      </c>
      <c r="D69" s="32" t="s">
        <v>48</v>
      </c>
      <c r="E69" s="32" t="s">
        <v>49</v>
      </c>
      <c r="F69" s="31" t="s">
        <v>22</v>
      </c>
      <c r="G69" s="31" t="s">
        <v>23</v>
      </c>
      <c r="H69" s="31" t="s">
        <v>50</v>
      </c>
      <c r="I69" s="31" t="s">
        <v>25</v>
      </c>
    </row>
    <row r="70" spans="1:9">
      <c r="A70" s="12" t="s">
        <v>118</v>
      </c>
      <c r="B70" s="83" t="s">
        <v>119</v>
      </c>
      <c r="C70" s="83"/>
      <c r="D70" s="83"/>
      <c r="E70" s="83"/>
      <c r="F70" s="83"/>
      <c r="G70" s="83"/>
      <c r="H70" s="83"/>
      <c r="I70" s="83"/>
    </row>
    <row r="71" spans="1:9" ht="33.75">
      <c r="A71" s="27" t="s">
        <v>120</v>
      </c>
      <c r="B71" s="55" t="s">
        <v>161</v>
      </c>
      <c r="C71" s="65" t="s">
        <v>146</v>
      </c>
      <c r="D71" s="17">
        <v>2</v>
      </c>
      <c r="E71" s="17">
        <v>1</v>
      </c>
      <c r="F71" s="37" t="s">
        <v>94</v>
      </c>
      <c r="G71" s="19">
        <v>500</v>
      </c>
      <c r="H71" s="20">
        <f>D71*E71*G71</f>
        <v>1000</v>
      </c>
      <c r="I71" s="45"/>
    </row>
    <row r="72" spans="1:9" ht="22.5">
      <c r="A72" s="27" t="s">
        <v>121</v>
      </c>
      <c r="B72" s="55" t="s">
        <v>122</v>
      </c>
      <c r="C72" s="29"/>
      <c r="D72" s="17"/>
      <c r="E72" s="17"/>
      <c r="F72" s="37" t="s">
        <v>94</v>
      </c>
      <c r="G72" s="19"/>
      <c r="H72" s="20">
        <f>D72*E72*G72</f>
        <v>0</v>
      </c>
      <c r="I72" s="50"/>
    </row>
    <row r="73" spans="1:9">
      <c r="A73" s="84" t="s">
        <v>123</v>
      </c>
      <c r="B73" s="84"/>
      <c r="C73" s="84"/>
      <c r="D73" s="84"/>
      <c r="E73" s="84"/>
      <c r="F73" s="84"/>
      <c r="G73" s="84"/>
      <c r="H73" s="42">
        <f>SUM(H71:H72)</f>
        <v>1000</v>
      </c>
      <c r="I73" s="45"/>
    </row>
    <row r="74" spans="1:9">
      <c r="A74" s="56" t="s">
        <v>124</v>
      </c>
      <c r="B74" s="56"/>
      <c r="C74" s="56"/>
      <c r="D74" s="56"/>
      <c r="E74" s="56"/>
      <c r="F74" s="56"/>
      <c r="G74" s="56"/>
      <c r="H74" s="57">
        <f>SUM(H23,H31,H49,H68,H73)</f>
        <v>89325</v>
      </c>
      <c r="I74" s="61"/>
    </row>
    <row r="75" spans="1:9" ht="36">
      <c r="A75" s="31" t="s">
        <v>17</v>
      </c>
      <c r="B75" s="31" t="s">
        <v>18</v>
      </c>
      <c r="C75" s="31" t="s">
        <v>19</v>
      </c>
      <c r="D75" s="32" t="s">
        <v>48</v>
      </c>
      <c r="E75" s="32" t="s">
        <v>49</v>
      </c>
      <c r="F75" s="31" t="s">
        <v>22</v>
      </c>
      <c r="G75" s="31" t="s">
        <v>23</v>
      </c>
      <c r="H75" s="31" t="s">
        <v>50</v>
      </c>
      <c r="I75" s="31" t="s">
        <v>25</v>
      </c>
    </row>
    <row r="76" spans="1:9">
      <c r="A76" s="12" t="s">
        <v>125</v>
      </c>
      <c r="B76" s="75" t="s">
        <v>126</v>
      </c>
      <c r="C76" s="75"/>
      <c r="D76" s="75"/>
      <c r="E76" s="75"/>
      <c r="F76" s="75"/>
      <c r="G76" s="75"/>
      <c r="H76" s="75"/>
      <c r="I76" s="75"/>
    </row>
    <row r="77" spans="1:9" ht="22.5">
      <c r="A77" s="27" t="s">
        <v>127</v>
      </c>
      <c r="B77" s="45" t="s">
        <v>126</v>
      </c>
      <c r="C77" s="45"/>
      <c r="D77" s="71">
        <f>H74</f>
        <v>89325</v>
      </c>
      <c r="E77" s="17">
        <v>1</v>
      </c>
      <c r="F77" s="37" t="s">
        <v>128</v>
      </c>
      <c r="G77" s="72">
        <v>0.1</v>
      </c>
      <c r="H77" s="58">
        <f>D77*E77*G77</f>
        <v>8932.5</v>
      </c>
      <c r="I77" s="45"/>
    </row>
    <row r="78" spans="1:9">
      <c r="A78" s="74" t="s">
        <v>47</v>
      </c>
      <c r="B78" s="74"/>
      <c r="C78" s="74"/>
      <c r="D78" s="74"/>
      <c r="E78" s="74"/>
      <c r="F78" s="74"/>
      <c r="G78" s="74"/>
      <c r="H78" s="57">
        <f>SUM(H77:H77)</f>
        <v>8932.5</v>
      </c>
      <c r="I78" s="61"/>
    </row>
    <row r="79" spans="1:9" ht="36">
      <c r="A79" s="31" t="s">
        <v>17</v>
      </c>
      <c r="B79" s="31" t="s">
        <v>18</v>
      </c>
      <c r="C79" s="31" t="s">
        <v>19</v>
      </c>
      <c r="D79" s="32" t="s">
        <v>48</v>
      </c>
      <c r="E79" s="32" t="s">
        <v>49</v>
      </c>
      <c r="F79" s="31" t="s">
        <v>22</v>
      </c>
      <c r="G79" s="31" t="s">
        <v>23</v>
      </c>
      <c r="H79" s="31" t="s">
        <v>50</v>
      </c>
      <c r="I79" s="31" t="s">
        <v>25</v>
      </c>
    </row>
    <row r="80" spans="1:9">
      <c r="A80" s="12" t="s">
        <v>129</v>
      </c>
      <c r="B80" s="75" t="s">
        <v>160</v>
      </c>
      <c r="C80" s="75"/>
      <c r="D80" s="75"/>
      <c r="E80" s="75"/>
      <c r="F80" s="75"/>
      <c r="G80" s="75"/>
      <c r="H80" s="75"/>
      <c r="I80" s="75"/>
    </row>
    <row r="81" spans="1:9" ht="22.5">
      <c r="A81" s="12" t="s">
        <v>131</v>
      </c>
      <c r="B81" s="68" t="s">
        <v>162</v>
      </c>
      <c r="C81" s="66"/>
      <c r="D81" s="17">
        <v>1</v>
      </c>
      <c r="E81" s="17">
        <v>3</v>
      </c>
      <c r="F81" s="69" t="s">
        <v>133</v>
      </c>
      <c r="G81" s="19">
        <v>600</v>
      </c>
      <c r="H81" s="20">
        <f>D81*E81*G81</f>
        <v>1800</v>
      </c>
      <c r="I81" s="68" t="s">
        <v>134</v>
      </c>
    </row>
    <row r="82" spans="1:9" ht="22.5">
      <c r="A82" s="12" t="s">
        <v>164</v>
      </c>
      <c r="B82" s="68" t="s">
        <v>165</v>
      </c>
      <c r="C82" s="66"/>
      <c r="D82" s="17">
        <v>1</v>
      </c>
      <c r="E82" s="17">
        <v>2</v>
      </c>
      <c r="F82" s="69" t="s">
        <v>133</v>
      </c>
      <c r="G82" s="19">
        <v>650</v>
      </c>
      <c r="H82" s="20">
        <f>D82*E82*G82</f>
        <v>1300</v>
      </c>
      <c r="I82" s="68" t="s">
        <v>134</v>
      </c>
    </row>
    <row r="83" spans="1:9" ht="22.5">
      <c r="A83" s="12" t="s">
        <v>135</v>
      </c>
      <c r="B83" s="68" t="s">
        <v>163</v>
      </c>
      <c r="C83" s="66"/>
      <c r="D83" s="17">
        <v>1</v>
      </c>
      <c r="E83" s="17">
        <v>2</v>
      </c>
      <c r="F83" s="69" t="s">
        <v>133</v>
      </c>
      <c r="G83" s="19">
        <v>54.5</v>
      </c>
      <c r="H83" s="20">
        <f>D83*E83*G83</f>
        <v>109</v>
      </c>
      <c r="I83" s="68" t="s">
        <v>134</v>
      </c>
    </row>
    <row r="84" spans="1:9">
      <c r="A84" s="74" t="s">
        <v>47</v>
      </c>
      <c r="B84" s="74"/>
      <c r="C84" s="74"/>
      <c r="D84" s="74"/>
      <c r="E84" s="74"/>
      <c r="F84" s="74"/>
      <c r="G84" s="74"/>
      <c r="H84" s="57">
        <f>SUM(H81:H83)</f>
        <v>3209</v>
      </c>
      <c r="I84" s="61"/>
    </row>
    <row r="85" spans="1:9" ht="36">
      <c r="A85" s="31" t="s">
        <v>17</v>
      </c>
      <c r="B85" s="31" t="s">
        <v>18</v>
      </c>
      <c r="C85" s="31" t="s">
        <v>19</v>
      </c>
      <c r="D85" s="32" t="s">
        <v>48</v>
      </c>
      <c r="E85" s="32" t="s">
        <v>49</v>
      </c>
      <c r="F85" s="31" t="s">
        <v>22</v>
      </c>
      <c r="G85" s="31" t="s">
        <v>23</v>
      </c>
      <c r="H85" s="31" t="s">
        <v>50</v>
      </c>
      <c r="I85" s="31" t="s">
        <v>25</v>
      </c>
    </row>
    <row r="86" spans="1:9">
      <c r="A86" s="12" t="s">
        <v>129</v>
      </c>
      <c r="B86" s="75" t="s">
        <v>130</v>
      </c>
      <c r="C86" s="75"/>
      <c r="D86" s="75"/>
      <c r="E86" s="75"/>
      <c r="F86" s="75"/>
      <c r="G86" s="75"/>
      <c r="H86" s="75"/>
      <c r="I86" s="75"/>
    </row>
    <row r="87" spans="1:9" ht="22.5">
      <c r="A87" s="12" t="s">
        <v>131</v>
      </c>
      <c r="B87" s="38" t="s">
        <v>132</v>
      </c>
      <c r="C87" s="13"/>
      <c r="D87" s="17">
        <v>15</v>
      </c>
      <c r="E87" s="17">
        <v>2</v>
      </c>
      <c r="F87" s="37" t="s">
        <v>133</v>
      </c>
      <c r="G87" s="19">
        <v>1000</v>
      </c>
      <c r="H87" s="20">
        <f>D87*E87*G87</f>
        <v>30000</v>
      </c>
      <c r="I87" s="38" t="s">
        <v>134</v>
      </c>
    </row>
    <row r="88" spans="1:9" ht="22.5">
      <c r="A88" s="12" t="s">
        <v>135</v>
      </c>
      <c r="B88" s="38" t="s">
        <v>136</v>
      </c>
      <c r="C88" s="13"/>
      <c r="D88" s="17"/>
      <c r="E88" s="17"/>
      <c r="F88" s="37" t="s">
        <v>133</v>
      </c>
      <c r="G88" s="19"/>
      <c r="H88" s="20">
        <f>D88*E88*G88</f>
        <v>0</v>
      </c>
      <c r="I88" s="38" t="s">
        <v>134</v>
      </c>
    </row>
    <row r="89" spans="1:9">
      <c r="A89" s="74" t="s">
        <v>47</v>
      </c>
      <c r="B89" s="74"/>
      <c r="C89" s="74"/>
      <c r="D89" s="74"/>
      <c r="E89" s="74"/>
      <c r="F89" s="74"/>
      <c r="G89" s="74"/>
      <c r="H89" s="57">
        <f>SUM(H87:H88)</f>
        <v>30000</v>
      </c>
      <c r="I89" s="61"/>
    </row>
    <row r="90" spans="1:9" ht="36">
      <c r="A90" s="31" t="s">
        <v>17</v>
      </c>
      <c r="B90" s="31" t="s">
        <v>18</v>
      </c>
      <c r="C90" s="31" t="s">
        <v>19</v>
      </c>
      <c r="D90" s="32" t="s">
        <v>48</v>
      </c>
      <c r="E90" s="32" t="s">
        <v>49</v>
      </c>
      <c r="F90" s="31" t="s">
        <v>22</v>
      </c>
      <c r="G90" s="31" t="s">
        <v>23</v>
      </c>
      <c r="H90" s="31" t="s">
        <v>50</v>
      </c>
      <c r="I90" s="31" t="s">
        <v>25</v>
      </c>
    </row>
    <row r="91" spans="1:9">
      <c r="A91" s="12" t="s">
        <v>137</v>
      </c>
      <c r="B91" s="75" t="s">
        <v>138</v>
      </c>
      <c r="C91" s="75"/>
      <c r="D91" s="75"/>
      <c r="E91" s="75"/>
      <c r="F91" s="75"/>
      <c r="G91" s="75"/>
      <c r="H91" s="75"/>
      <c r="I91" s="75"/>
    </row>
    <row r="92" spans="1:9">
      <c r="A92" s="27" t="s">
        <v>139</v>
      </c>
      <c r="B92" s="45" t="s">
        <v>138</v>
      </c>
      <c r="C92" s="45"/>
      <c r="D92" s="76">
        <f>H89+H78+H74+H84</f>
        <v>131466.5</v>
      </c>
      <c r="E92" s="77"/>
      <c r="F92" s="37"/>
      <c r="G92" s="73">
        <v>0.06</v>
      </c>
      <c r="H92" s="20">
        <f>D92*G92</f>
        <v>7887.99</v>
      </c>
      <c r="I92" s="45"/>
    </row>
    <row r="93" spans="1:9" ht="15">
      <c r="A93" s="59" t="s">
        <v>140</v>
      </c>
      <c r="B93" s="59"/>
      <c r="C93" s="59"/>
      <c r="D93" s="59"/>
      <c r="E93" s="59"/>
      <c r="F93" s="59"/>
      <c r="G93" s="59"/>
      <c r="H93" s="60">
        <f>D92+H92</f>
        <v>139354.49</v>
      </c>
      <c r="I93" s="62"/>
    </row>
    <row r="94" spans="1:9">
      <c r="A94" s="78" t="s">
        <v>141</v>
      </c>
      <c r="B94" s="79"/>
      <c r="C94" s="79"/>
      <c r="D94" s="79"/>
      <c r="E94" s="79"/>
      <c r="F94" s="79"/>
      <c r="G94" s="79"/>
      <c r="H94" s="79"/>
      <c r="I94" s="79"/>
    </row>
  </sheetData>
  <mergeCells count="47">
    <mergeCell ref="A1:I1"/>
    <mergeCell ref="D2:E2"/>
    <mergeCell ref="H2:I2"/>
    <mergeCell ref="D3:E3"/>
    <mergeCell ref="H3:I3"/>
    <mergeCell ref="D4:E4"/>
    <mergeCell ref="H4:I4"/>
    <mergeCell ref="A5:I5"/>
    <mergeCell ref="B6:I6"/>
    <mergeCell ref="A7:F7"/>
    <mergeCell ref="G7:I7"/>
    <mergeCell ref="B9:H9"/>
    <mergeCell ref="A23:G23"/>
    <mergeCell ref="B25:H25"/>
    <mergeCell ref="A31:G31"/>
    <mergeCell ref="B33:H33"/>
    <mergeCell ref="B10:B14"/>
    <mergeCell ref="A49:G49"/>
    <mergeCell ref="B51:H51"/>
    <mergeCell ref="D60:E60"/>
    <mergeCell ref="D61:E61"/>
    <mergeCell ref="D62:E62"/>
    <mergeCell ref="A78:G78"/>
    <mergeCell ref="B86:I86"/>
    <mergeCell ref="D63:E63"/>
    <mergeCell ref="D65:E65"/>
    <mergeCell ref="D66:E66"/>
    <mergeCell ref="D67:E67"/>
    <mergeCell ref="A68:G68"/>
    <mergeCell ref="B80:I80"/>
    <mergeCell ref="A84:G84"/>
    <mergeCell ref="A89:G89"/>
    <mergeCell ref="B91:I91"/>
    <mergeCell ref="D92:E92"/>
    <mergeCell ref="A94:I94"/>
    <mergeCell ref="A17:A22"/>
    <mergeCell ref="A34:A37"/>
    <mergeCell ref="A38:A41"/>
    <mergeCell ref="A42:A45"/>
    <mergeCell ref="A46:A48"/>
    <mergeCell ref="B38:B41"/>
    <mergeCell ref="B42:B45"/>
    <mergeCell ref="B46:B48"/>
    <mergeCell ref="I38:I45"/>
    <mergeCell ref="B70:I70"/>
    <mergeCell ref="A73:G73"/>
    <mergeCell ref="B76:I76"/>
  </mergeCells>
  <phoneticPr fontId="34" type="noConversion"/>
  <dataValidations count="1">
    <dataValidation type="list" allowBlank="1" showInputMessage="1" showErrorMessage="1" sqref="I28:I30" xr:uid="{00000000-0002-0000-0000-000001000000}">
      <formula1>#REF!</formula1>
    </dataValidation>
  </dataValidations>
  <pageMargins left="0.31458333333333299" right="0.27500000000000002" top="0.75" bottom="0.75" header="0.3" footer="0.3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Quotation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andre</cp:lastModifiedBy>
  <cp:lastPrinted>2014-01-20T09:26:00Z</cp:lastPrinted>
  <dcterms:created xsi:type="dcterms:W3CDTF">2006-09-13T11:21:00Z</dcterms:created>
  <dcterms:modified xsi:type="dcterms:W3CDTF">2019-12-13T10:08:02Z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2052-10.1.0.7022</vt:lpwstr>
  </property>
</Properties>
</file>