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929"/>
  <workbookPr defaultThemeVersion="124226"/>
  <mc:AlternateContent xmlns:mc="http://schemas.openxmlformats.org/markup-compatibility/2006">
    <mc:Choice Requires="x15">
      <x15ac:absPath xmlns:x15ac="http://schemas.microsoft.com/office/spreadsheetml/2010/11/ac" url="C:\Users\86139\Desktop\"/>
    </mc:Choice>
  </mc:AlternateContent>
  <xr:revisionPtr revIDLastSave="0" documentId="13_ncr:1_{5B8343A5-F775-4924-BAAF-4E8B0F4AFF87}" xr6:coauthVersionLast="44" xr6:coauthVersionMax="44" xr10:uidLastSave="{00000000-0000-0000-0000-000000000000}"/>
  <bookViews>
    <workbookView xWindow="-103" yWindow="-103" windowWidth="16663" windowHeight="8863" xr2:uid="{00000000-000D-0000-FFFF-FFFF00000000}"/>
  </bookViews>
  <sheets>
    <sheet name="旅行社" sheetId="16" r:id="rId1"/>
    <sheet name="希尔顿" sheetId="8" state="hidden" r:id="rId2"/>
  </sheets>
  <calcPr calcId="181029" concurrentCalc="0"/>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G26" i="16" l="1"/>
  <c r="G34" i="16"/>
  <c r="G30" i="16"/>
  <c r="G31" i="16"/>
  <c r="G32" i="16"/>
  <c r="G33" i="16"/>
  <c r="G35" i="16"/>
  <c r="G29" i="16"/>
  <c r="G11" i="16"/>
  <c r="G20" i="16"/>
  <c r="G21" i="16"/>
  <c r="G28" i="16"/>
  <c r="G23" i="16"/>
  <c r="G24" i="16"/>
  <c r="G36" i="16"/>
  <c r="G27" i="16"/>
  <c r="G9" i="16"/>
  <c r="G8" i="16"/>
  <c r="G12" i="16"/>
  <c r="G10" i="16"/>
  <c r="G14" i="16"/>
  <c r="G15" i="16"/>
  <c r="G16" i="16"/>
  <c r="G17" i="16"/>
  <c r="G18" i="16"/>
  <c r="G19" i="16"/>
  <c r="G22" i="16"/>
  <c r="G41" i="8"/>
  <c r="G14" i="8"/>
  <c r="G38" i="8"/>
  <c r="G37" i="8"/>
  <c r="G36" i="8"/>
  <c r="G35" i="8"/>
  <c r="G34" i="8"/>
  <c r="G33" i="8"/>
  <c r="G32" i="8"/>
  <c r="G31" i="8"/>
  <c r="G30" i="8"/>
  <c r="G29" i="8"/>
  <c r="G28" i="8"/>
  <c r="G27" i="8"/>
  <c r="G26" i="8"/>
  <c r="G25" i="8"/>
  <c r="G24" i="8"/>
  <c r="G23" i="8"/>
  <c r="G22" i="8"/>
  <c r="G21" i="8"/>
  <c r="G9" i="8"/>
  <c r="G10" i="8"/>
  <c r="G11" i="8"/>
  <c r="G12" i="8"/>
  <c r="G13" i="8"/>
  <c r="G15" i="8"/>
  <c r="G16" i="8"/>
  <c r="G17" i="8"/>
  <c r="G19" i="8"/>
  <c r="G40" i="8"/>
  <c r="G43" i="8"/>
  <c r="G44" i="8"/>
  <c r="G45" i="8"/>
  <c r="G46" i="8"/>
  <c r="G47" i="8"/>
  <c r="G48" i="8"/>
  <c r="G37" i="16"/>
  <c r="G38" i="16"/>
  <c r="G39" i="16"/>
  <c r="G49" i="8"/>
</calcChain>
</file>

<file path=xl/sharedStrings.xml><?xml version="1.0" encoding="utf-8"?>
<sst xmlns="http://schemas.openxmlformats.org/spreadsheetml/2006/main" count="147" uniqueCount="126">
  <si>
    <t xml:space="preserve">Event:                 </t>
  </si>
  <si>
    <t xml:space="preserve">Date:                  </t>
  </si>
  <si>
    <t>项目</t>
  </si>
  <si>
    <t>规格</t>
  </si>
  <si>
    <t xml:space="preserve">VENUE:                  </t>
    <phoneticPr fontId="1" type="noConversion"/>
  </si>
  <si>
    <t>数量</t>
  </si>
  <si>
    <t>公付房费</t>
    <phoneticPr fontId="1" type="noConversion"/>
  </si>
  <si>
    <t xml:space="preserve">Project No:               </t>
    <phoneticPr fontId="1" type="noConversion"/>
  </si>
  <si>
    <t xml:space="preserve">Number of person:       </t>
    <phoneticPr fontId="1" type="noConversion"/>
  </si>
  <si>
    <t>单价</t>
  </si>
  <si>
    <t>次数</t>
  </si>
  <si>
    <t>备注</t>
    <phoneticPr fontId="1" type="noConversion"/>
  </si>
  <si>
    <t>会议室门口媒体签到台，允许背板搭建，酒店提供签到桌、桌布座椅、鲜花，酒店大堂不允许有其他竞品的相关签到物品</t>
    <phoneticPr fontId="1" type="noConversion"/>
  </si>
  <si>
    <t>媒体相关</t>
    <phoneticPr fontId="1" type="noConversion"/>
  </si>
  <si>
    <t>其他</t>
    <phoneticPr fontId="1" type="noConversion"/>
  </si>
  <si>
    <t>服务费</t>
  </si>
  <si>
    <t>税金</t>
  </si>
  <si>
    <t>会议室及用餐
1、餐厅门口需放置与活动相关的指示牌，方便客人找寻。
2、酒店需事先准备自助午餐和晚餐券。酒店在媒体用餐后根据收集到的实际餐券与SGM结算费用。</t>
    <phoneticPr fontId="1" type="noConversion"/>
  </si>
  <si>
    <r>
      <t xml:space="preserve">媒体自助餐
</t>
    </r>
    <r>
      <rPr>
        <sz val="9"/>
        <color indexed="10"/>
        <rFont val="微软雅黑"/>
        <family val="2"/>
        <charset val="134"/>
      </rPr>
      <t>需</t>
    </r>
    <r>
      <rPr>
        <sz val="9"/>
        <color indexed="10"/>
        <rFont val="微软雅黑"/>
        <family val="2"/>
        <charset val="134"/>
      </rPr>
      <t>均含软饮畅饮</t>
    </r>
    <phoneticPr fontId="1" type="noConversion"/>
  </si>
  <si>
    <t>存放媒体礼品等物料</t>
    <phoneticPr fontId="1" type="noConversion"/>
  </si>
  <si>
    <t>大巴需求（根据媒体具体航班调整需求）</t>
    <phoneticPr fontId="1" type="noConversion"/>
  </si>
  <si>
    <t>媒体交通费用报销</t>
    <phoneticPr fontId="1" type="noConversion"/>
  </si>
  <si>
    <r>
      <rPr>
        <sz val="9"/>
        <rFont val="微软雅黑"/>
        <family val="2"/>
        <charset val="134"/>
      </rPr>
      <t>总计（Net）</t>
    </r>
  </si>
  <si>
    <r>
      <rPr>
        <b/>
        <sz val="9"/>
        <rFont val="宋体"/>
        <family val="3"/>
        <charset val="134"/>
      </rPr>
      <t>总计</t>
    </r>
    <phoneticPr fontId="1" type="noConversion"/>
  </si>
  <si>
    <t>客房要求：
1、电话：开通国内长途、关闭国际长途
2、网络：可宽带上网
3、关闭MINI BAR、洗衣服务、签单权以及房间内可能有的收费项目（如收费电视等）
4、早餐：均含双早
5、环境：干净、舒适、相对安静（尤其针是媒体）。媒体房间尽量保证大床房，房型统一
6、客房数量：确定好数量后允许再上下浮动10％</t>
    <phoneticPr fontId="1" type="noConversion"/>
  </si>
  <si>
    <t>合计</t>
    <phoneticPr fontId="1" type="noConversion"/>
  </si>
  <si>
    <t>储藏室
提供一间较大的空置会议室</t>
    <phoneticPr fontId="1" type="noConversion"/>
  </si>
  <si>
    <t>车内备品</t>
    <phoneticPr fontId="1" type="noConversion"/>
  </si>
  <si>
    <t>摄像费</t>
    <phoneticPr fontId="1" type="noConversion"/>
  </si>
  <si>
    <t>固定费用</t>
    <phoneticPr fontId="1" type="noConversion"/>
  </si>
  <si>
    <t>Final Image</t>
    <phoneticPr fontId="1" type="noConversion"/>
  </si>
  <si>
    <t>8月23日-27日</t>
    <phoneticPr fontId="1" type="noConversion"/>
  </si>
  <si>
    <t>8月23日大床房</t>
    <phoneticPr fontId="1" type="noConversion"/>
  </si>
  <si>
    <t>8月24日大床房</t>
  </si>
  <si>
    <t>8月25日大床房</t>
  </si>
  <si>
    <t>8月26日大床房</t>
  </si>
  <si>
    <t>工作人员标间8月22日-27日</t>
    <phoneticPr fontId="1" type="noConversion"/>
  </si>
  <si>
    <t>8月22日 下午工作人员踩点</t>
  </si>
  <si>
    <t>考斯特（全天）</t>
  </si>
  <si>
    <t>考斯特（仅接机）</t>
  </si>
  <si>
    <t>GL8全天</t>
  </si>
  <si>
    <t>大巴</t>
  </si>
  <si>
    <t>大巴（仅送机）</t>
  </si>
  <si>
    <t>考斯特全天</t>
  </si>
  <si>
    <t>大巴（仅接机）</t>
  </si>
  <si>
    <t>酒店相关：希尔顿</t>
    <phoneticPr fontId="1" type="noConversion"/>
  </si>
  <si>
    <t>300平米的纳斯卡厅  8月22日入场搭建
8月23日-26日四天会议室晚上撤场</t>
    <phoneticPr fontId="1" type="noConversion"/>
  </si>
  <si>
    <t>8月26日第一批试驾媒体送机（酒店-机场）</t>
    <phoneticPr fontId="1" type="noConversion"/>
  </si>
  <si>
    <t>8月26日第二批试驾媒体送机（酒店-机场）</t>
    <phoneticPr fontId="1" type="noConversion"/>
  </si>
  <si>
    <t>8月27日第三批试驾媒体送机（酒店-机场）</t>
    <phoneticPr fontId="1" type="noConversion"/>
  </si>
  <si>
    <t>8月25日第三批试驾媒体接机（机场-酒店）</t>
    <phoneticPr fontId="1" type="noConversion"/>
  </si>
  <si>
    <t>8月24日第二批试驾媒体\雪佛兰实拍媒体接机（机场--酒店）</t>
    <phoneticPr fontId="1" type="noConversion"/>
  </si>
  <si>
    <t>8月24日媒体（酒店-展馆-酒店）</t>
    <phoneticPr fontId="1" type="noConversion"/>
  </si>
  <si>
    <t>8月25日媒体（酒店-展馆-酒店）</t>
    <phoneticPr fontId="1" type="noConversion"/>
  </si>
  <si>
    <t>80人，45座旅游大巴</t>
    <phoneticPr fontId="1" type="noConversion"/>
  </si>
  <si>
    <t>8月25日雪佛兰实拍媒体送机（机场-酒店-酒店）</t>
    <phoneticPr fontId="1" type="noConversion"/>
  </si>
  <si>
    <t>考斯特（仅送机）</t>
    <phoneticPr fontId="1" type="noConversion"/>
  </si>
  <si>
    <t>实报实销</t>
    <phoneticPr fontId="1" type="noConversion"/>
  </si>
  <si>
    <t>工作人员标间8月23日-25日</t>
    <phoneticPr fontId="1" type="noConversion"/>
  </si>
  <si>
    <t>第一、三批试驾媒体午餐及过路过桥费用报销（以实际支出报销）（以车为单位）</t>
    <phoneticPr fontId="1" type="noConversion"/>
  </si>
  <si>
    <t>房内welcome package</t>
    <phoneticPr fontId="1" type="noConversion"/>
  </si>
  <si>
    <t>第二批试驾媒体过路过桥费用报销（以实际支出报销）（以车为单位）</t>
    <phoneticPr fontId="1" type="noConversion"/>
  </si>
  <si>
    <t>SGM2017成都车展&amp;凯迪拉克XT5试驾</t>
    <phoneticPr fontId="1" type="noConversion"/>
  </si>
  <si>
    <t>酒店自助餐
8月23日  25人25餐
8月24日  78人78餐
8月25日  75人75餐
8月26日  24人24餐</t>
    <phoneticPr fontId="1" type="noConversion"/>
  </si>
  <si>
    <t>8月23日第一批试驾媒体接机（机场-酒店）</t>
    <phoneticPr fontId="1" type="noConversion"/>
  </si>
  <si>
    <t xml:space="preserve">项目 Item </t>
    <phoneticPr fontId="29" type="noConversion"/>
  </si>
  <si>
    <t>明细 Description</t>
    <phoneticPr fontId="29" type="noConversion"/>
  </si>
  <si>
    <t>单价 Unit Cost</t>
    <phoneticPr fontId="29" type="noConversion"/>
  </si>
  <si>
    <t>次数 Time</t>
    <phoneticPr fontId="29" type="noConversion"/>
  </si>
  <si>
    <t>数量 Qty.</t>
    <phoneticPr fontId="29" type="noConversion"/>
  </si>
  <si>
    <t>合计 Total</t>
    <phoneticPr fontId="1" type="noConversion"/>
  </si>
  <si>
    <t>备注 Remark</t>
    <phoneticPr fontId="1" type="noConversion"/>
  </si>
  <si>
    <t>房内welcome package：甜点、水果等Dessert, fruit, etc</t>
    <phoneticPr fontId="29" type="noConversion"/>
  </si>
  <si>
    <t>媒体自助晚餐
需均含软饮畅饮
media buffet dinner
soft drinks should be included</t>
    <phoneticPr fontId="29" type="noConversion"/>
  </si>
  <si>
    <t>媒体欢迎小食
welcome package</t>
    <phoneticPr fontId="29" type="noConversion"/>
  </si>
  <si>
    <t>Transportation/大巴需求（根据媒体具体航班调整需求）</t>
    <phoneticPr fontId="1" type="noConversion"/>
  </si>
  <si>
    <t>媒体交通费用报销 
Transportation Reimbursement</t>
    <phoneticPr fontId="1" type="noConversion"/>
  </si>
  <si>
    <t>Others/其他</t>
    <phoneticPr fontId="1" type="noConversion"/>
  </si>
  <si>
    <t>19座考斯特（全天）/19 seat bus</t>
    <phoneticPr fontId="29" type="noConversion"/>
  </si>
  <si>
    <t>19座考斯特（仅送机）/19 seat bus</t>
    <phoneticPr fontId="29" type="noConversion"/>
  </si>
  <si>
    <t>33座大巴（仅送机）/33 seat bus</t>
    <phoneticPr fontId="29" type="noConversion"/>
  </si>
  <si>
    <t>19座考斯特（仅接机）/19 seat bus</t>
    <phoneticPr fontId="29" type="noConversion"/>
  </si>
  <si>
    <t>GL8（仅接机）/GL8</t>
    <phoneticPr fontId="29" type="noConversion"/>
  </si>
  <si>
    <t>33座大巴（接机+上市发布会摆渡）/33 seat bus</t>
    <phoneticPr fontId="29" type="noConversion"/>
  </si>
  <si>
    <t>54座大巴/54 seat bus</t>
    <phoneticPr fontId="29" type="noConversion"/>
  </si>
  <si>
    <t>GL8（仅送机）/GL8</t>
    <phoneticPr fontId="29" type="noConversion"/>
  </si>
  <si>
    <t>客房要求/Room request：
1、电话：开通国内长途、关闭国际长途
telephone:open the domestic , close  the international
2、网络：可宽带上网
network: broadband Internet access
3、关闭MINI BAR、洗衣服务、签单权以及房间内可能有的收费项目（如收费电视等）
close MINI BAR, laundry service and the room may have charging items (e.g., pay TV, etc.)
4、早餐：均含一早
breakfast for one person
5、环境：干净、舒适、相对安静（尤其针是媒体）。媒体房间尽量保证大床房，房间朝向相对采光好，空气流通，无异味，房型尽量规整宽阔统一
 environment: clean, comfortable, relatively quiet (especially for the media).Keep one bed room, media room  at relatively daylighting is good, the air circulation, no peculiar smell, room neat wide unified as far as possible
6、客房数量：确定好数量后允许再上下浮动10％
guest room number: make sure good quantity allowed to fluctuate 10% again
7、酒店电梯间、走廊显示屏及房间开机画面，要播放SGM的主KV
the hotel elevator, corridor boot screen, screen and room to play SGM KV
Hotel check-in counter：
8、酒店大堂门口媒体签到台，允许背板搭建，酒店提供签到桌、桌布座椅、鲜花，酒店大堂不允许有其他品牌的相关签到物品
The hotel lobby entrance media check-in desk allows the back board to be set up, the hotel provides the check-in table, tablecloth seat, flowers, the hotel lobby is not allowed to have other brand related check-in items</t>
  </si>
  <si>
    <t>媒体用餐/media dinner：
1、餐厅门口需放置与活动相关的指示牌，方便客人找寻。
At the door of the restaurant, there should be a signage related to the activity to facilitate the search.
2、酒店需事先准备自助晚餐券。酒店在媒体用餐后根据收集到的实际餐券与SGM结算费用。
The hotel should prepare the buffet dinner voucher in advance. The hotel will settle the fees according to the actual meal coupon and SGM after the media meal</t>
  </si>
  <si>
    <t>总计（不含增值税6%）</t>
    <phoneticPr fontId="1" type="noConversion"/>
  </si>
  <si>
    <t>gl8</t>
    <phoneticPr fontId="29" type="noConversion"/>
  </si>
  <si>
    <t>51座大巴（仅接机）/33 seat bus</t>
    <phoneticPr fontId="29" type="noConversion"/>
  </si>
  <si>
    <t>10月20日大床房
one-bed room</t>
    <phoneticPr fontId="29" type="noConversion"/>
  </si>
  <si>
    <t>公关公司工作人员 
For PR AGENCY STAFF</t>
    <phoneticPr fontId="29" type="noConversion"/>
  </si>
  <si>
    <t>酒店自助午餐
Hotel buffet Lunch</t>
    <phoneticPr fontId="29" type="noConversion"/>
  </si>
  <si>
    <t>10月18日 工作人员踩点
Staff check</t>
    <phoneticPr fontId="29" type="noConversion"/>
  </si>
  <si>
    <t>Hotel-酒店住宿：北京JW万豪酒店</t>
    <phoneticPr fontId="1" type="noConversion"/>
  </si>
  <si>
    <t>10月20日 媒体接机（机场-酒店）
Airport-hotel</t>
    <phoneticPr fontId="29" type="noConversion"/>
  </si>
  <si>
    <t>10月20日 媒体摆渡（酒店-凯迪拉克中心-酒店）
hotel-Cadillac Center-hotel</t>
    <phoneticPr fontId="29" type="noConversion"/>
  </si>
  <si>
    <t>10月18-20日工作人员全天备车（12小时）</t>
    <phoneticPr fontId="29" type="noConversion"/>
  </si>
  <si>
    <t>10月21日 媒体送机（酒店-机场）
hotel-Airport</t>
    <phoneticPr fontId="29" type="noConversion"/>
  </si>
  <si>
    <t xml:space="preserve">媒体相关
Media Related
300位外地媒体房间
300 OOT Media rooms
</t>
  </si>
  <si>
    <t>媒体相关
Media Related
300位媒体及10位媒体组同事陪同
300 OOT media and 10 media team members</t>
  </si>
  <si>
    <t>酒店自助晚餐
Hotel buffet dinner
10月20日 520人</t>
  </si>
  <si>
    <t>媒体相关
Media Related
520位媒体及10位媒体组同事陪同
520 media and 10 media team members</t>
  </si>
  <si>
    <t xml:space="preserve">摄像费
Photography </t>
  </si>
  <si>
    <t>旅行社工作人员费用
Travel agency costs</t>
  </si>
  <si>
    <t>灯牌（夜间指引）
Guide light</t>
  </si>
  <si>
    <t>媒体相关
Media Related
实报实销
Not more than 500 yuan ,Invoice reimbursement 
520 位上市媒体
520 media</t>
  </si>
  <si>
    <t>房卡套 room card cover</t>
  </si>
  <si>
    <t>餐券 meal voucher</t>
  </si>
  <si>
    <t>签到背板 Backboard</t>
  </si>
  <si>
    <t>接机牌 Welcome board</t>
  </si>
  <si>
    <t>签到台 Check-in stage</t>
  </si>
  <si>
    <t>鲜花 Flower</t>
  </si>
  <si>
    <t>全新凯迪拉克CT5上市发布会/Cadillac CT5 Launch Event</t>
  </si>
  <si>
    <t>物料制作
Material Production</t>
  </si>
  <si>
    <t>10月18-10月21日工作人员标间
Standard room</t>
  </si>
  <si>
    <t>接机，送机兼职人员费用
Airport Pick up part-time employee</t>
  </si>
  <si>
    <t>Beijing</t>
  </si>
  <si>
    <t>GL8 媒体（家-凯迪拉克中心-家）</t>
  </si>
  <si>
    <t>房内
welcome package</t>
  </si>
  <si>
    <t>康辉集团北京国际会议展览有限公司</t>
    <phoneticPr fontId="29" type="noConversion"/>
  </si>
  <si>
    <t>2019.10.20</t>
    <phoneticPr fontId="29" type="noConversion"/>
  </si>
  <si>
    <t>全新凯迪拉克CT5上市发布会/Cadillac CT5 Launch Event</t>
    <phoneticPr fontId="29" type="noConversion"/>
  </si>
  <si>
    <t>优惠总计（不含增值税6%）</t>
    <phoneticPr fontId="1" type="noConversion"/>
  </si>
  <si>
    <t>固定费用1W
上市拍摄拍摄
Fixed Costs1W</t>
    <phoneticPr fontId="29"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</si>
</sst>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0.00_ ;_ &quot;¥&quot;* \-#,##0.00_ ;_ &quot;¥&quot;* &quot;-&quot;??_ ;_ @_ "/>
    <numFmt numFmtId="176" formatCode="#,##0_ "/>
    <numFmt numFmtId="177" formatCode="#,##0;[Red]#,##0"/>
  </numFmts>
  <fonts count="35" x14ac:knownFonts="1">
    <font>
      <sz val="12"/>
      <name val="宋体"/>
      <charset val="134"/>
    </font>
    <font>
      <sz val="9"/>
      <name val="宋体"/>
      <family val="3"/>
      <charset val="134"/>
    </font>
    <font>
      <sz val="10"/>
      <name val="Arial"/>
      <family val="2"/>
    </font>
    <font>
      <sz val="12"/>
      <name val="Times New Roman"/>
      <family val="1"/>
    </font>
    <font>
      <sz val="11"/>
      <color indexed="20"/>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7"/>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62"/>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b/>
      <sz val="18"/>
      <color indexed="56"/>
      <name val="宋体"/>
      <family val="3"/>
      <charset val="134"/>
    </font>
    <font>
      <b/>
      <sz val="11"/>
      <color indexed="8"/>
      <name val="宋体"/>
      <family val="3"/>
      <charset val="134"/>
    </font>
    <font>
      <sz val="11"/>
      <color indexed="10"/>
      <name val="宋体"/>
      <family val="3"/>
      <charset val="134"/>
    </font>
    <font>
      <sz val="12"/>
      <name val="宋体"/>
      <family val="3"/>
      <charset val="134"/>
    </font>
    <font>
      <sz val="9"/>
      <name val="微软雅黑"/>
      <family val="2"/>
      <charset val="134"/>
    </font>
    <font>
      <b/>
      <sz val="9"/>
      <name val="微软雅黑"/>
      <family val="2"/>
      <charset val="134"/>
    </font>
    <font>
      <b/>
      <sz val="11"/>
      <name val="微软雅黑"/>
      <family val="2"/>
      <charset val="134"/>
    </font>
    <font>
      <sz val="9"/>
      <name val="Arial"/>
      <family val="2"/>
    </font>
    <font>
      <sz val="9"/>
      <color indexed="8"/>
      <name val="微软雅黑"/>
      <family val="2"/>
      <charset val="134"/>
    </font>
    <font>
      <b/>
      <sz val="9"/>
      <name val="Arial"/>
      <family val="2"/>
    </font>
    <font>
      <b/>
      <sz val="9"/>
      <name val="宋体"/>
      <family val="3"/>
      <charset val="134"/>
    </font>
    <font>
      <sz val="9"/>
      <color indexed="10"/>
      <name val="微软雅黑"/>
      <family val="2"/>
      <charset val="134"/>
    </font>
    <font>
      <sz val="10"/>
      <name val="Verdana"/>
      <family val="2"/>
    </font>
    <font>
      <sz val="9"/>
      <name val="宋体"/>
      <family val="3"/>
      <charset val="134"/>
    </font>
    <font>
      <b/>
      <sz val="9"/>
      <color theme="0"/>
      <name val="微软雅黑"/>
      <family val="2"/>
      <charset val="134"/>
    </font>
    <font>
      <sz val="9"/>
      <color theme="0"/>
      <name val="微软雅黑"/>
      <family val="2"/>
      <charset val="134"/>
    </font>
    <font>
      <sz val="9"/>
      <color theme="1"/>
      <name val="微软雅黑"/>
      <family val="2"/>
      <charset val="134"/>
    </font>
    <font>
      <sz val="11"/>
      <color theme="0"/>
      <name val="宋体"/>
      <family val="2"/>
      <charset val="134"/>
      <scheme val="minor"/>
    </font>
    <font>
      <sz val="11"/>
      <color theme="1"/>
      <name val="宋体"/>
      <family val="2"/>
      <charset val="134"/>
      <scheme val="minor"/>
    </font>
  </fonts>
  <fills count="39">
    <fill>
      <patternFill patternType="none"/>
    </fill>
    <fill>
      <patternFill patternType="gray125"/>
    </fill>
    <fill>
      <patternFill patternType="solid">
        <fgColor indexed="45"/>
        <bgColor indexed="64"/>
      </patternFill>
    </fill>
    <fill>
      <patternFill patternType="solid">
        <fgColor indexed="42"/>
        <bgColor indexed="64"/>
      </patternFill>
    </fill>
    <fill>
      <patternFill patternType="solid">
        <fgColor indexed="47"/>
        <bgColor indexed="64"/>
      </patternFill>
    </fill>
    <fill>
      <patternFill patternType="solid">
        <fgColor indexed="45"/>
      </patternFill>
    </fill>
    <fill>
      <patternFill patternType="solid">
        <fgColor indexed="42"/>
      </patternFill>
    </fill>
    <fill>
      <patternFill patternType="solid">
        <fgColor indexed="10"/>
        <bgColor indexed="64"/>
      </patternFill>
    </fill>
    <fill>
      <patternFill patternType="solid">
        <fgColor indexed="22"/>
        <bgColor indexed="64"/>
      </patternFill>
    </fill>
    <fill>
      <patternFill patternType="solid">
        <fgColor indexed="55"/>
        <bgColor indexed="64"/>
      </patternFill>
    </fill>
    <fill>
      <patternFill patternType="solid">
        <fgColor indexed="43"/>
        <bgColor indexed="64"/>
      </patternFill>
    </fill>
    <fill>
      <patternFill patternType="solid">
        <fgColor indexed="26"/>
        <bgColor indexed="64"/>
      </patternFill>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theme="1"/>
        <bgColor indexed="64"/>
      </patternFill>
    </fill>
    <fill>
      <patternFill patternType="solid">
        <fgColor theme="0"/>
        <bgColor indexed="64"/>
      </patternFill>
    </fill>
  </fills>
  <borders count="3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top/>
      <bottom style="thin">
        <color indexed="64"/>
      </bottom>
      <diagonal/>
    </border>
    <border>
      <left/>
      <right/>
      <top style="hair">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style="hair">
        <color indexed="64"/>
      </bottom>
      <diagonal/>
    </border>
  </borders>
  <cellStyleXfs count="57">
    <xf numFmtId="0" fontId="0" fillId="0" borderId="0">
      <alignment vertical="center"/>
    </xf>
    <xf numFmtId="0" fontId="2" fillId="0" borderId="0" applyNumberFormat="0" applyBorder="0" applyAlignment="0" applyProtection="0">
      <alignment vertical="center"/>
    </xf>
    <xf numFmtId="0" fontId="23" fillId="0" borderId="0"/>
    <xf numFmtId="0" fontId="19" fillId="0" borderId="0"/>
    <xf numFmtId="0" fontId="3" fillId="0" borderId="0" applyNumberFormat="0" applyBorder="0" applyAlignment="0" applyProtection="0">
      <alignment vertical="center"/>
    </xf>
    <xf numFmtId="0" fontId="4" fillId="2" borderId="0" applyNumberFormat="0" applyBorder="0" applyProtection="0">
      <alignment vertical="center"/>
    </xf>
    <xf numFmtId="0" fontId="5" fillId="8" borderId="1" applyNumberFormat="0" applyProtection="0">
      <alignment vertical="center"/>
    </xf>
    <xf numFmtId="0" fontId="6" fillId="9" borderId="2" applyNumberFormat="0" applyProtection="0">
      <alignment vertical="center"/>
    </xf>
    <xf numFmtId="44" fontId="19" fillId="0" borderId="0" applyFont="0" applyFill="0" applyBorder="0" applyAlignment="0" applyProtection="0"/>
    <xf numFmtId="0" fontId="7" fillId="0" borderId="0" applyNumberFormat="0" applyBorder="0" applyProtection="0">
      <alignment vertical="center"/>
    </xf>
    <xf numFmtId="0" fontId="8" fillId="3" borderId="0" applyNumberFormat="0" applyBorder="0" applyProtection="0">
      <alignment vertical="center"/>
    </xf>
    <xf numFmtId="0" fontId="9" fillId="0" borderId="3" applyNumberFormat="0" applyProtection="0">
      <alignment vertical="center"/>
    </xf>
    <xf numFmtId="0" fontId="10" fillId="0" borderId="4" applyNumberFormat="0" applyProtection="0">
      <alignment vertical="center"/>
    </xf>
    <xf numFmtId="0" fontId="11" fillId="0" borderId="5" applyNumberFormat="0" applyProtection="0">
      <alignment vertical="center"/>
    </xf>
    <xf numFmtId="0" fontId="11" fillId="0" borderId="0" applyNumberFormat="0" applyBorder="0" applyProtection="0">
      <alignment vertical="center"/>
    </xf>
    <xf numFmtId="0" fontId="12" fillId="4" borderId="1" applyNumberFormat="0" applyProtection="0">
      <alignment vertical="center"/>
    </xf>
    <xf numFmtId="0" fontId="13" fillId="0" borderId="6" applyNumberFormat="0" applyProtection="0">
      <alignment vertical="center"/>
    </xf>
    <xf numFmtId="0" fontId="14" fillId="10" borderId="0" applyNumberFormat="0" applyBorder="0" applyProtection="0">
      <alignment vertical="center"/>
    </xf>
    <xf numFmtId="0" fontId="28" fillId="0" borderId="0"/>
    <xf numFmtId="0" fontId="19" fillId="11" borderId="7" applyNumberFormat="0" applyProtection="0">
      <alignment vertical="center"/>
    </xf>
    <xf numFmtId="0" fontId="15" fillId="8" borderId="8" applyNumberFormat="0" applyProtection="0">
      <alignment vertical="center"/>
    </xf>
    <xf numFmtId="0" fontId="2" fillId="0" borderId="0"/>
    <xf numFmtId="0" fontId="16" fillId="0" borderId="0" applyNumberFormat="0" applyBorder="0" applyProtection="0">
      <alignment vertical="center"/>
    </xf>
    <xf numFmtId="0" fontId="17" fillId="0" borderId="9" applyNumberFormat="0" applyProtection="0">
      <alignment vertical="center"/>
    </xf>
    <xf numFmtId="0" fontId="18" fillId="0" borderId="0" applyNumberFormat="0" applyBorder="0" applyProtection="0">
      <alignment vertical="center"/>
    </xf>
    <xf numFmtId="0" fontId="4" fillId="5" borderId="0" applyNumberFormat="0" applyBorder="0" applyAlignment="0" applyProtection="0">
      <alignment vertical="center"/>
    </xf>
    <xf numFmtId="0" fontId="4" fillId="5" borderId="0" applyNumberFormat="0" applyBorder="0" applyAlignment="0" applyProtection="0">
      <alignment vertical="center"/>
    </xf>
    <xf numFmtId="0" fontId="8" fillId="6" borderId="0" applyNumberFormat="0" applyBorder="0" applyAlignment="0" applyProtection="0">
      <alignment vertical="center"/>
    </xf>
    <xf numFmtId="0" fontId="8" fillId="6" borderId="0" applyNumberFormat="0" applyBorder="0" applyAlignment="0" applyProtection="0">
      <alignment vertical="center"/>
    </xf>
    <xf numFmtId="0" fontId="3" fillId="0" borderId="0" applyNumberFormat="0" applyBorder="0" applyAlignment="0" applyProtection="0">
      <alignment vertical="center"/>
    </xf>
    <xf numFmtId="0" fontId="3" fillId="0" borderId="0"/>
    <xf numFmtId="0" fontId="2" fillId="0" borderId="0" applyNumberFormat="0" applyBorder="0" applyAlignment="0" applyProtection="0">
      <alignment vertical="center"/>
    </xf>
    <xf numFmtId="0" fontId="33" fillId="31" borderId="0" applyNumberFormat="0" applyBorder="0" applyAlignment="0" applyProtection="0">
      <alignment vertical="center"/>
    </xf>
    <xf numFmtId="0" fontId="34" fillId="13" borderId="0" applyNumberFormat="0" applyBorder="0" applyAlignment="0" applyProtection="0">
      <alignment vertical="center"/>
    </xf>
    <xf numFmtId="0" fontId="34" fillId="19" borderId="0" applyNumberFormat="0" applyBorder="0" applyAlignment="0" applyProtection="0">
      <alignment vertical="center"/>
    </xf>
    <xf numFmtId="0" fontId="33" fillId="25" borderId="0" applyNumberFormat="0" applyBorder="0" applyAlignment="0" applyProtection="0">
      <alignment vertical="center"/>
    </xf>
    <xf numFmtId="0" fontId="33" fillId="32" borderId="0" applyNumberFormat="0" applyBorder="0" applyAlignment="0" applyProtection="0">
      <alignment vertical="center"/>
    </xf>
    <xf numFmtId="0" fontId="34" fillId="14" borderId="0" applyNumberFormat="0" applyBorder="0" applyAlignment="0" applyProtection="0">
      <alignment vertical="center"/>
    </xf>
    <xf numFmtId="0" fontId="34" fillId="20" borderId="0" applyNumberFormat="0" applyBorder="0" applyAlignment="0" applyProtection="0">
      <alignment vertical="center"/>
    </xf>
    <xf numFmtId="0" fontId="33" fillId="26" borderId="0" applyNumberFormat="0" applyBorder="0" applyAlignment="0" applyProtection="0">
      <alignment vertical="center"/>
    </xf>
    <xf numFmtId="0" fontId="33" fillId="33" borderId="0" applyNumberFormat="0" applyBorder="0" applyAlignment="0" applyProtection="0">
      <alignment vertical="center"/>
    </xf>
    <xf numFmtId="0" fontId="34" fillId="15" borderId="0" applyNumberFormat="0" applyBorder="0" applyAlignment="0" applyProtection="0">
      <alignment vertical="center"/>
    </xf>
    <xf numFmtId="0" fontId="34" fillId="21" borderId="0" applyNumberFormat="0" applyBorder="0" applyAlignment="0" applyProtection="0">
      <alignment vertical="center"/>
    </xf>
    <xf numFmtId="0" fontId="33" fillId="27" borderId="0" applyNumberFormat="0" applyBorder="0" applyAlignment="0" applyProtection="0">
      <alignment vertical="center"/>
    </xf>
    <xf numFmtId="0" fontId="33" fillId="34" borderId="0" applyNumberFormat="0" applyBorder="0" applyAlignment="0" applyProtection="0">
      <alignment vertical="center"/>
    </xf>
    <xf numFmtId="0" fontId="34" fillId="16" borderId="0" applyNumberFormat="0" applyBorder="0" applyAlignment="0" applyProtection="0">
      <alignment vertical="center"/>
    </xf>
    <xf numFmtId="0" fontId="34" fillId="22" borderId="0" applyNumberFormat="0" applyBorder="0" applyAlignment="0" applyProtection="0">
      <alignment vertical="center"/>
    </xf>
    <xf numFmtId="0" fontId="33" fillId="28" borderId="0" applyNumberFormat="0" applyBorder="0" applyAlignment="0" applyProtection="0">
      <alignment vertical="center"/>
    </xf>
    <xf numFmtId="0" fontId="33" fillId="35" borderId="0" applyNumberFormat="0" applyBorder="0" applyAlignment="0" applyProtection="0">
      <alignment vertical="center"/>
    </xf>
    <xf numFmtId="0" fontId="34" fillId="17" borderId="0" applyNumberFormat="0" applyBorder="0" applyAlignment="0" applyProtection="0">
      <alignment vertical="center"/>
    </xf>
    <xf numFmtId="0" fontId="34" fillId="23" borderId="0" applyNumberFormat="0" applyBorder="0" applyAlignment="0" applyProtection="0">
      <alignment vertical="center"/>
    </xf>
    <xf numFmtId="0" fontId="33" fillId="29" borderId="0" applyNumberFormat="0" applyBorder="0" applyAlignment="0" applyProtection="0">
      <alignment vertical="center"/>
    </xf>
    <xf numFmtId="0" fontId="33" fillId="36" borderId="0" applyNumberFormat="0" applyBorder="0" applyAlignment="0" applyProtection="0">
      <alignment vertical="center"/>
    </xf>
    <xf numFmtId="0" fontId="34" fillId="18" borderId="0" applyNumberFormat="0" applyBorder="0" applyAlignment="0" applyProtection="0">
      <alignment vertical="center"/>
    </xf>
    <xf numFmtId="0" fontId="34" fillId="24" borderId="0" applyNumberFormat="0" applyBorder="0" applyAlignment="0" applyProtection="0">
      <alignment vertical="center"/>
    </xf>
    <xf numFmtId="0" fontId="33" fillId="30" borderId="0" applyNumberFormat="0" applyBorder="0" applyAlignment="0" applyProtection="0">
      <alignment vertical="center"/>
    </xf>
    <xf numFmtId="0" fontId="19" fillId="0" borderId="0">
      <alignment vertical="center"/>
    </xf>
  </cellStyleXfs>
  <cellXfs count="106">
    <xf numFmtId="0" fontId="0" fillId="0" borderId="0" xfId="0">
      <alignment vertical="center"/>
    </xf>
    <xf numFmtId="176" fontId="20" fillId="0" borderId="10" xfId="0" applyNumberFormat="1" applyFont="1" applyFill="1" applyBorder="1" applyAlignment="1">
      <alignment horizontal="center" vertical="center"/>
    </xf>
    <xf numFmtId="0" fontId="20" fillId="0" borderId="10" xfId="0" applyFont="1" applyFill="1" applyBorder="1" applyAlignment="1">
      <alignment horizontal="center" vertical="center" wrapText="1"/>
    </xf>
    <xf numFmtId="0" fontId="20" fillId="0" borderId="0" xfId="0" applyFont="1" applyFill="1" applyAlignment="1">
      <alignment horizontal="center" vertical="center"/>
    </xf>
    <xf numFmtId="0" fontId="20" fillId="12" borderId="0" xfId="0" applyFont="1" applyFill="1" applyAlignment="1">
      <alignment horizontal="center" vertical="center"/>
    </xf>
    <xf numFmtId="176" fontId="20" fillId="12" borderId="0" xfId="0" applyNumberFormat="1" applyFont="1" applyFill="1" applyAlignment="1">
      <alignment horizontal="center" vertical="center"/>
    </xf>
    <xf numFmtId="0" fontId="20" fillId="12" borderId="0" xfId="0" applyFont="1" applyFill="1" applyAlignment="1">
      <alignment vertical="center" wrapText="1"/>
    </xf>
    <xf numFmtId="0" fontId="20" fillId="12" borderId="0" xfId="0" applyFont="1" applyFill="1">
      <alignment vertical="center"/>
    </xf>
    <xf numFmtId="0" fontId="20" fillId="12" borderId="0" xfId="0" applyFont="1" applyFill="1" applyAlignment="1">
      <alignment horizontal="left" vertical="center"/>
    </xf>
    <xf numFmtId="14" fontId="20" fillId="12" borderId="0" xfId="0" applyNumberFormat="1" applyFont="1" applyFill="1" applyAlignment="1">
      <alignment horizontal="left" vertical="center"/>
    </xf>
    <xf numFmtId="0" fontId="21" fillId="12" borderId="10" xfId="0" applyFont="1" applyFill="1" applyBorder="1" applyAlignment="1">
      <alignment horizontal="center" vertical="center" wrapText="1"/>
    </xf>
    <xf numFmtId="176" fontId="21" fillId="12" borderId="10" xfId="0" applyNumberFormat="1" applyFont="1" applyFill="1" applyBorder="1" applyAlignment="1">
      <alignment horizontal="center" vertical="center"/>
    </xf>
    <xf numFmtId="0" fontId="20" fillId="12" borderId="10" xfId="0" applyFont="1" applyFill="1" applyBorder="1" applyAlignment="1">
      <alignment horizontal="center" vertical="center" wrapText="1"/>
    </xf>
    <xf numFmtId="0" fontId="20" fillId="9" borderId="10" xfId="0" applyFont="1" applyFill="1" applyBorder="1" applyAlignment="1">
      <alignment horizontal="center" vertical="center" wrapText="1"/>
    </xf>
    <xf numFmtId="176" fontId="27" fillId="0" borderId="10" xfId="0" applyNumberFormat="1" applyFont="1" applyFill="1" applyBorder="1" applyAlignment="1">
      <alignment horizontal="center" vertical="center"/>
    </xf>
    <xf numFmtId="0" fontId="20" fillId="9" borderId="10" xfId="0" applyFont="1" applyFill="1" applyBorder="1" applyAlignment="1">
      <alignment horizontal="left" vertical="center" wrapText="1"/>
    </xf>
    <xf numFmtId="0" fontId="20" fillId="0" borderId="10" xfId="0" applyFont="1" applyFill="1" applyBorder="1" applyAlignment="1">
      <alignment horizontal="left" vertical="center" wrapText="1" readingOrder="1"/>
    </xf>
    <xf numFmtId="0" fontId="23" fillId="12" borderId="0" xfId="0" applyNumberFormat="1" applyFont="1" applyFill="1" applyBorder="1" applyAlignment="1">
      <alignment vertical="center"/>
    </xf>
    <xf numFmtId="0" fontId="20" fillId="12" borderId="0" xfId="0" applyFont="1" applyFill="1" applyAlignment="1">
      <alignment vertical="center"/>
    </xf>
    <xf numFmtId="0" fontId="22" fillId="8" borderId="10" xfId="0" applyFont="1" applyFill="1" applyBorder="1" applyAlignment="1">
      <alignment horizontal="left" vertical="center" wrapText="1"/>
    </xf>
    <xf numFmtId="0" fontId="24" fillId="4" borderId="10" xfId="0" applyNumberFormat="1" applyFont="1" applyFill="1" applyBorder="1" applyAlignment="1">
      <alignment horizontal="center" vertical="center"/>
    </xf>
    <xf numFmtId="176" fontId="24" fillId="4" borderId="10" xfId="0" applyNumberFormat="1" applyFont="1" applyFill="1" applyBorder="1" applyAlignment="1">
      <alignment horizontal="center" vertical="center"/>
    </xf>
    <xf numFmtId="176" fontId="25" fillId="7" borderId="10" xfId="0" applyNumberFormat="1" applyFont="1" applyFill="1" applyBorder="1" applyAlignment="1">
      <alignment horizontal="center" vertical="center"/>
    </xf>
    <xf numFmtId="0" fontId="20" fillId="0" borderId="10" xfId="0" applyFont="1" applyFill="1" applyBorder="1" applyAlignment="1">
      <alignment horizontal="left" vertical="center" wrapText="1"/>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xf>
    <xf numFmtId="0" fontId="20" fillId="0" borderId="10" xfId="0" applyFont="1" applyFill="1" applyBorder="1" applyAlignment="1">
      <alignment horizontal="left" vertical="center"/>
    </xf>
    <xf numFmtId="176" fontId="20" fillId="0" borderId="11" xfId="0" applyNumberFormat="1" applyFont="1" applyFill="1" applyBorder="1" applyAlignment="1">
      <alignment horizontal="center" vertical="center"/>
    </xf>
    <xf numFmtId="0" fontId="20" fillId="0" borderId="12" xfId="0" applyFont="1" applyFill="1" applyBorder="1" applyAlignment="1">
      <alignment horizontal="center" vertical="center" wrapText="1"/>
    </xf>
    <xf numFmtId="0" fontId="20" fillId="12" borderId="13" xfId="0" applyFont="1" applyFill="1" applyBorder="1" applyAlignment="1">
      <alignment horizontal="left" vertical="center"/>
    </xf>
    <xf numFmtId="0" fontId="20" fillId="12" borderId="0" xfId="0" applyFont="1" applyFill="1" applyBorder="1">
      <alignment vertical="center"/>
    </xf>
    <xf numFmtId="0" fontId="20" fillId="12" borderId="14" xfId="0" applyFont="1" applyFill="1" applyBorder="1" applyAlignment="1">
      <alignment horizontal="left" vertical="center"/>
    </xf>
    <xf numFmtId="0" fontId="20" fillId="12" borderId="15" xfId="0" applyFont="1" applyFill="1" applyBorder="1" applyAlignment="1">
      <alignment horizontal="left" vertical="center"/>
    </xf>
    <xf numFmtId="0" fontId="20" fillId="12" borderId="16" xfId="0" applyFont="1" applyFill="1" applyBorder="1" applyAlignment="1">
      <alignment horizontal="left" vertical="center"/>
    </xf>
    <xf numFmtId="0" fontId="30" fillId="37" borderId="10" xfId="0" applyFont="1" applyFill="1" applyBorder="1" applyAlignment="1">
      <alignment horizontal="center" vertical="center" wrapText="1"/>
    </xf>
    <xf numFmtId="176" fontId="30" fillId="37" borderId="10" xfId="0" applyNumberFormat="1" applyFont="1" applyFill="1" applyBorder="1" applyAlignment="1">
      <alignment horizontal="center" vertical="center"/>
    </xf>
    <xf numFmtId="0" fontId="31" fillId="37" borderId="10" xfId="0" applyFont="1" applyFill="1" applyBorder="1" applyAlignment="1">
      <alignment horizontal="center" vertical="center" wrapText="1"/>
    </xf>
    <xf numFmtId="0" fontId="20" fillId="12" borderId="0" xfId="0" applyNumberFormat="1" applyFont="1" applyFill="1" applyBorder="1" applyAlignment="1">
      <alignment vertical="center"/>
    </xf>
    <xf numFmtId="176" fontId="21" fillId="7" borderId="10" xfId="0" applyNumberFormat="1" applyFont="1" applyFill="1" applyBorder="1" applyAlignment="1">
      <alignment horizontal="center" vertical="center"/>
    </xf>
    <xf numFmtId="177" fontId="24" fillId="4" borderId="10" xfId="0" applyNumberFormat="1" applyFont="1" applyFill="1" applyBorder="1" applyAlignment="1">
      <alignment horizontal="center" vertical="center"/>
    </xf>
    <xf numFmtId="0" fontId="20" fillId="12" borderId="17" xfId="0" applyFont="1" applyFill="1" applyBorder="1" applyAlignment="1">
      <alignment vertical="center"/>
    </xf>
    <xf numFmtId="0" fontId="20" fillId="12" borderId="17" xfId="0" applyFont="1" applyFill="1" applyBorder="1" applyAlignment="1">
      <alignment horizontal="right" vertical="center"/>
    </xf>
    <xf numFmtId="14" fontId="20" fillId="0" borderId="10" xfId="0" applyNumberFormat="1" applyFont="1" applyFill="1" applyBorder="1" applyAlignment="1">
      <alignment horizontal="left" vertical="center" wrapText="1"/>
    </xf>
    <xf numFmtId="14" fontId="20" fillId="0" borderId="25" xfId="0" applyNumberFormat="1" applyFont="1" applyFill="1" applyBorder="1" applyAlignment="1">
      <alignment horizontal="left" vertical="center" wrapText="1"/>
    </xf>
    <xf numFmtId="14" fontId="20" fillId="0" borderId="26" xfId="0" applyNumberFormat="1" applyFont="1" applyFill="1" applyBorder="1" applyAlignment="1">
      <alignment horizontal="left"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0" xfId="0" applyFont="1" applyFill="1" applyBorder="1" applyAlignment="1">
      <alignment vertical="center" wrapText="1"/>
    </xf>
    <xf numFmtId="0" fontId="32" fillId="0" borderId="10" xfId="0" applyFont="1" applyFill="1" applyBorder="1" applyAlignment="1">
      <alignment horizontal="center" vertical="center" wrapText="1"/>
    </xf>
    <xf numFmtId="0" fontId="20" fillId="0" borderId="10" xfId="0"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0" xfId="56" applyFont="1" applyFill="1" applyBorder="1" applyAlignment="1">
      <alignment horizontal="center" vertical="center" wrapText="1"/>
    </xf>
    <xf numFmtId="0" fontId="20" fillId="38" borderId="10" xfId="56" applyFont="1" applyFill="1" applyBorder="1" applyAlignment="1">
      <alignment horizontal="center" vertical="center" wrapText="1"/>
    </xf>
    <xf numFmtId="0" fontId="32" fillId="0" borderId="10" xfId="0" applyFont="1" applyBorder="1" applyAlignment="1">
      <alignment horizontal="center" vertical="center"/>
    </xf>
    <xf numFmtId="0" fontId="32" fillId="0" borderId="10" xfId="0" applyFont="1" applyFill="1" applyBorder="1" applyAlignment="1">
      <alignment horizontal="center" vertical="center"/>
    </xf>
    <xf numFmtId="14" fontId="20" fillId="12" borderId="27" xfId="0" applyNumberFormat="1" applyFont="1" applyFill="1" applyBorder="1" applyAlignment="1">
      <alignment horizontal="left" vertical="center"/>
    </xf>
    <xf numFmtId="14" fontId="20" fillId="12" borderId="28" xfId="0" applyNumberFormat="1" applyFont="1" applyFill="1" applyBorder="1" applyAlignment="1">
      <alignment vertical="center"/>
    </xf>
    <xf numFmtId="14" fontId="20" fillId="12" borderId="15" xfId="0" applyNumberFormat="1" applyFont="1" applyFill="1" applyBorder="1" applyAlignment="1">
      <alignment vertical="center"/>
    </xf>
    <xf numFmtId="0" fontId="20" fillId="12" borderId="29" xfId="0" applyFont="1" applyFill="1" applyBorder="1" applyAlignment="1">
      <alignment vertical="center"/>
    </xf>
    <xf numFmtId="14" fontId="20" fillId="0" borderId="10" xfId="0" applyNumberFormat="1" applyFont="1" applyFill="1" applyBorder="1" applyAlignment="1">
      <alignment horizontal="left" vertical="center" wrapText="1"/>
    </xf>
    <xf numFmtId="0" fontId="20" fillId="0" borderId="10" xfId="0" applyFont="1" applyFill="1" applyBorder="1" applyAlignment="1">
      <alignment horizontal="center" vertical="center" wrapText="1"/>
    </xf>
    <xf numFmtId="0" fontId="20" fillId="0" borderId="18" xfId="0" applyFont="1" applyFill="1" applyBorder="1" applyAlignment="1">
      <alignment horizontal="left" vertical="center" wrapText="1"/>
    </xf>
    <xf numFmtId="0" fontId="20" fillId="0" borderId="19" xfId="0" applyFont="1" applyFill="1" applyBorder="1" applyAlignment="1">
      <alignment horizontal="left" vertical="center" wrapText="1"/>
    </xf>
    <xf numFmtId="0" fontId="24" fillId="4" borderId="10" xfId="0" applyNumberFormat="1" applyFont="1" applyFill="1" applyBorder="1" applyAlignment="1">
      <alignment horizontal="center" vertical="center"/>
    </xf>
    <xf numFmtId="0" fontId="20" fillId="0" borderId="0"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16"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1" fillId="7" borderId="10" xfId="0" applyNumberFormat="1" applyFont="1" applyFill="1" applyBorder="1" applyAlignment="1">
      <alignment horizontal="center" vertical="center"/>
    </xf>
    <xf numFmtId="14" fontId="20" fillId="12" borderId="27" xfId="0" applyNumberFormat="1" applyFont="1" applyFill="1" applyBorder="1" applyAlignment="1">
      <alignment horizontal="left" vertical="center"/>
    </xf>
    <xf numFmtId="14" fontId="20" fillId="12" borderId="28" xfId="0" applyNumberFormat="1" applyFont="1" applyFill="1" applyBorder="1" applyAlignment="1">
      <alignment horizontal="left" vertical="center"/>
    </xf>
    <xf numFmtId="14" fontId="20" fillId="12" borderId="15" xfId="0" applyNumberFormat="1" applyFont="1" applyFill="1" applyBorder="1" applyAlignment="1">
      <alignment horizontal="left" vertical="center"/>
    </xf>
    <xf numFmtId="0" fontId="22" fillId="9" borderId="10" xfId="0" applyFont="1" applyFill="1" applyBorder="1" applyAlignment="1">
      <alignment horizontal="left" vertical="center" wrapText="1"/>
    </xf>
    <xf numFmtId="0" fontId="20" fillId="0" borderId="10" xfId="0" applyFont="1" applyFill="1" applyBorder="1" applyAlignment="1">
      <alignment horizontal="left" vertical="center" wrapText="1"/>
    </xf>
    <xf numFmtId="0" fontId="30" fillId="37" borderId="10" xfId="0" applyFont="1" applyFill="1" applyBorder="1" applyAlignment="1">
      <alignment horizontal="center" vertical="center" wrapText="1"/>
    </xf>
    <xf numFmtId="0" fontId="22" fillId="8" borderId="10" xfId="0" applyFont="1" applyFill="1" applyBorder="1" applyAlignment="1">
      <alignment horizontal="left" vertical="center" wrapText="1"/>
    </xf>
    <xf numFmtId="0" fontId="20" fillId="0" borderId="12" xfId="0" applyFont="1" applyFill="1" applyBorder="1" applyAlignment="1">
      <alignment horizontal="center" vertical="center" wrapText="1"/>
    </xf>
    <xf numFmtId="0" fontId="20" fillId="0" borderId="11"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12" borderId="12" xfId="0" applyNumberFormat="1" applyFont="1" applyFill="1" applyBorder="1" applyAlignment="1">
      <alignment horizontal="center" vertical="center"/>
    </xf>
    <xf numFmtId="0" fontId="20" fillId="12" borderId="20" xfId="0" applyNumberFormat="1" applyFont="1" applyFill="1" applyBorder="1" applyAlignment="1">
      <alignment horizontal="center" vertical="center"/>
    </xf>
    <xf numFmtId="14" fontId="20" fillId="0" borderId="10" xfId="0" applyNumberFormat="1" applyFont="1" applyFill="1" applyBorder="1" applyAlignment="1">
      <alignment horizontal="left" vertical="center" wrapText="1"/>
    </xf>
    <xf numFmtId="14" fontId="20" fillId="0" borderId="21" xfId="0" applyNumberFormat="1" applyFont="1" applyFill="1" applyBorder="1" applyAlignment="1">
      <alignment horizontal="left" vertical="center" wrapText="1"/>
    </xf>
    <xf numFmtId="14" fontId="20" fillId="0" borderId="22" xfId="0" applyNumberFormat="1" applyFont="1" applyFill="1" applyBorder="1" applyAlignment="1">
      <alignment horizontal="left" vertical="center" wrapText="1"/>
    </xf>
    <xf numFmtId="14" fontId="20" fillId="0" borderId="23" xfId="0" applyNumberFormat="1" applyFont="1" applyFill="1" applyBorder="1" applyAlignment="1">
      <alignment horizontal="left" vertical="center" wrapText="1"/>
    </xf>
    <xf numFmtId="14" fontId="20" fillId="0" borderId="24" xfId="0" applyNumberFormat="1" applyFont="1" applyFill="1" applyBorder="1" applyAlignment="1">
      <alignment horizontal="left" vertical="center" wrapText="1"/>
    </xf>
    <xf numFmtId="14" fontId="20" fillId="0" borderId="25" xfId="0" applyNumberFormat="1" applyFont="1" applyFill="1" applyBorder="1" applyAlignment="1">
      <alignment horizontal="left" vertical="center" wrapText="1"/>
    </xf>
    <xf numFmtId="14" fontId="20" fillId="0" borderId="26" xfId="0" applyNumberFormat="1" applyFont="1" applyFill="1" applyBorder="1" applyAlignment="1">
      <alignment horizontal="left" vertical="center" wrapText="1"/>
    </xf>
    <xf numFmtId="0" fontId="25" fillId="7" borderId="10" xfId="0" applyNumberFormat="1" applyFont="1" applyFill="1" applyBorder="1" applyAlignment="1">
      <alignment horizontal="center" vertical="center"/>
    </xf>
    <xf numFmtId="0" fontId="20" fillId="0" borderId="18" xfId="0" applyFont="1" applyFill="1" applyBorder="1" applyAlignment="1">
      <alignment horizontal="center" vertical="center" wrapText="1"/>
    </xf>
    <xf numFmtId="0" fontId="20" fillId="0" borderId="19" xfId="0" applyFont="1" applyFill="1" applyBorder="1" applyAlignment="1">
      <alignment horizontal="center" vertical="center" wrapText="1"/>
    </xf>
    <xf numFmtId="14" fontId="20" fillId="0" borderId="10" xfId="0" applyNumberFormat="1" applyFont="1" applyFill="1" applyBorder="1" applyAlignment="1">
      <alignment horizontal="center" vertical="center" wrapText="1"/>
    </xf>
    <xf numFmtId="0" fontId="20" fillId="0" borderId="10" xfId="0" applyFont="1" applyFill="1" applyBorder="1" applyAlignment="1">
      <alignment horizontal="center" vertical="center" wrapText="1"/>
    </xf>
    <xf numFmtId="0" fontId="20" fillId="0" borderId="21"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20" fillId="0" borderId="26" xfId="0" applyFont="1" applyFill="1" applyBorder="1" applyAlignment="1">
      <alignment horizontal="center" vertical="center" wrapText="1"/>
    </xf>
    <xf numFmtId="0" fontId="20" fillId="38" borderId="0" xfId="0" applyFont="1" applyFill="1" applyAlignment="1">
      <alignment horizontal="center" vertical="center"/>
    </xf>
    <xf numFmtId="0" fontId="20" fillId="12" borderId="0" xfId="0" applyFont="1" applyFill="1" applyAlignment="1">
      <alignment horizontal="left" vertical="center" wrapText="1"/>
    </xf>
    <xf numFmtId="0" fontId="21" fillId="12" borderId="10"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24" xfId="0" applyFont="1" applyFill="1" applyBorder="1" applyAlignment="1">
      <alignment horizontal="center" vertical="center" wrapText="1"/>
    </xf>
  </cellXfs>
  <cellStyles count="57">
    <cellStyle name="_ET_STYLE_NoName_00_" xfId="1" xr:uid="{00000000-0005-0000-0000-000000000000}"/>
    <cellStyle name="0,0_x000a__x000a_NA_x000a__x000a_" xfId="2" xr:uid="{00000000-0005-0000-0000-000001000000}"/>
    <cellStyle name="0,0_x000d__x000a_NA_x000d__x000a_ 2" xfId="3" xr:uid="{00000000-0005-0000-0000-000002000000}"/>
    <cellStyle name="0,0_x005f_x000d__x005f_x000a_NA_x005f_x000d__x005f_x000a_" xfId="4" xr:uid="{00000000-0005-0000-0000-000003000000}"/>
    <cellStyle name="20% - Accent1" xfId="33" hidden="1" xr:uid="{00000000-0005-0000-0000-000004000000}"/>
    <cellStyle name="20% - Accent2" xfId="37" hidden="1" xr:uid="{00000000-0005-0000-0000-000005000000}"/>
    <cellStyle name="20% - Accent3" xfId="41" hidden="1" xr:uid="{00000000-0005-0000-0000-000006000000}"/>
    <cellStyle name="20% - Accent4" xfId="45" hidden="1" xr:uid="{00000000-0005-0000-0000-000007000000}"/>
    <cellStyle name="20% - Accent5" xfId="49" hidden="1" xr:uid="{00000000-0005-0000-0000-000008000000}"/>
    <cellStyle name="20% - Accent6" xfId="53" hidden="1" xr:uid="{00000000-0005-0000-0000-000009000000}"/>
    <cellStyle name="40% - Accent1" xfId="34" hidden="1" xr:uid="{00000000-0005-0000-0000-00000A000000}"/>
    <cellStyle name="40% - Accent2" xfId="38" hidden="1" xr:uid="{00000000-0005-0000-0000-00000B000000}"/>
    <cellStyle name="40% - Accent3" xfId="42" hidden="1" xr:uid="{00000000-0005-0000-0000-00000C000000}"/>
    <cellStyle name="40% - Accent4" xfId="46" hidden="1" xr:uid="{00000000-0005-0000-0000-00000D000000}"/>
    <cellStyle name="40% - Accent5" xfId="50" hidden="1" xr:uid="{00000000-0005-0000-0000-00000E000000}"/>
    <cellStyle name="40% - Accent6" xfId="54" hidden="1" xr:uid="{00000000-0005-0000-0000-00000F000000}"/>
    <cellStyle name="60% - Accent1" xfId="35" hidden="1" xr:uid="{00000000-0005-0000-0000-000010000000}"/>
    <cellStyle name="60% - Accent2" xfId="39" hidden="1" xr:uid="{00000000-0005-0000-0000-000011000000}"/>
    <cellStyle name="60% - Accent3" xfId="43" hidden="1" xr:uid="{00000000-0005-0000-0000-000012000000}"/>
    <cellStyle name="60% - Accent4" xfId="47" hidden="1" xr:uid="{00000000-0005-0000-0000-000013000000}"/>
    <cellStyle name="60% - Accent5" xfId="51" hidden="1" xr:uid="{00000000-0005-0000-0000-000014000000}"/>
    <cellStyle name="60% - Accent6" xfId="55" hidden="1" xr:uid="{00000000-0005-0000-0000-000015000000}"/>
    <cellStyle name="Accent1" xfId="32" hidden="1" xr:uid="{00000000-0005-0000-0000-000016000000}"/>
    <cellStyle name="Accent2" xfId="36" hidden="1" xr:uid="{00000000-0005-0000-0000-000017000000}"/>
    <cellStyle name="Accent3" xfId="40" hidden="1" xr:uid="{00000000-0005-0000-0000-000018000000}"/>
    <cellStyle name="Accent4" xfId="44" hidden="1" xr:uid="{00000000-0005-0000-0000-000019000000}"/>
    <cellStyle name="Accent5" xfId="48" hidden="1" xr:uid="{00000000-0005-0000-0000-00001A000000}"/>
    <cellStyle name="Accent6" xfId="52" hidden="1" xr:uid="{00000000-0005-0000-0000-00001B000000}"/>
    <cellStyle name="Bad" xfId="5" xr:uid="{00000000-0005-0000-0000-00001C000000}"/>
    <cellStyle name="Calculation" xfId="6" xr:uid="{00000000-0005-0000-0000-00001D000000}"/>
    <cellStyle name="Check Cell" xfId="7" xr:uid="{00000000-0005-0000-0000-00001E000000}"/>
    <cellStyle name="Currency 2" xfId="8" xr:uid="{00000000-0005-0000-0000-00001F000000}"/>
    <cellStyle name="Explanatory Text" xfId="9" xr:uid="{00000000-0005-0000-0000-000020000000}"/>
    <cellStyle name="Good" xfId="10" xr:uid="{00000000-0005-0000-0000-000021000000}"/>
    <cellStyle name="Heading 1" xfId="11" xr:uid="{00000000-0005-0000-0000-000022000000}"/>
    <cellStyle name="Heading 2" xfId="12" xr:uid="{00000000-0005-0000-0000-000023000000}"/>
    <cellStyle name="Heading 3" xfId="13" xr:uid="{00000000-0005-0000-0000-000024000000}"/>
    <cellStyle name="Heading 4" xfId="14" xr:uid="{00000000-0005-0000-0000-000025000000}"/>
    <cellStyle name="Input" xfId="15" xr:uid="{00000000-0005-0000-0000-000026000000}"/>
    <cellStyle name="Linked Cell" xfId="16" xr:uid="{00000000-0005-0000-0000-000027000000}"/>
    <cellStyle name="Neutral" xfId="17" xr:uid="{00000000-0005-0000-0000-000028000000}"/>
    <cellStyle name="Normal 2" xfId="18" xr:uid="{00000000-0005-0000-0000-00002A000000}"/>
    <cellStyle name="Note" xfId="19" xr:uid="{00000000-0005-0000-0000-00002B000000}"/>
    <cellStyle name="Output" xfId="20" xr:uid="{00000000-0005-0000-0000-00002C000000}"/>
    <cellStyle name="Standard_budget BMW Deal…ng 20070530.xls" xfId="21" xr:uid="{00000000-0005-0000-0000-00002D000000}"/>
    <cellStyle name="Title" xfId="22" xr:uid="{00000000-0005-0000-0000-00002E000000}"/>
    <cellStyle name="Total" xfId="23" xr:uid="{00000000-0005-0000-0000-00002F000000}"/>
    <cellStyle name="Warning Text" xfId="24" xr:uid="{00000000-0005-0000-0000-000030000000}"/>
    <cellStyle name="差_ATSL试驾活动" xfId="25" xr:uid="{00000000-0005-0000-0000-000034000000}"/>
    <cellStyle name="差_Copy of Copy of ATSL上市发布会+试驾 旅行社SOW (第三轮）" xfId="26" xr:uid="{00000000-0005-0000-0000-000035000000}"/>
    <cellStyle name="常规" xfId="0" builtinId="0"/>
    <cellStyle name="常规 2" xfId="56" xr:uid="{00000000-0005-0000-0000-000036000000}"/>
    <cellStyle name="好_ATSL试驾活动" xfId="27" xr:uid="{00000000-0005-0000-0000-000032000000}"/>
    <cellStyle name="好_Copy of Copy of ATSL上市发布会+试驾 旅行社SOW (第三轮）" xfId="28" xr:uid="{00000000-0005-0000-0000-000033000000}"/>
    <cellStyle name="样式 1" xfId="29" xr:uid="{00000000-0005-0000-0000-000037000000}"/>
    <cellStyle name="样式 1 2" xfId="30" xr:uid="{00000000-0005-0000-0000-000038000000}"/>
    <cellStyle name="一般_Sheet1" xfId="31"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40"/>
  <sheetViews>
    <sheetView tabSelected="1" topLeftCell="A31" zoomScale="60" zoomScaleNormal="60" workbookViewId="0">
      <selection activeCell="G44" sqref="G44"/>
    </sheetView>
  </sheetViews>
  <sheetFormatPr defaultColWidth="19.5703125" defaultRowHeight="12.9" x14ac:dyDescent="0.3"/>
  <cols>
    <col min="1" max="1" width="66" style="18" customWidth="1" collapsed="1"/>
    <col min="2" max="2" width="17.5" style="8" customWidth="1" collapsed="1"/>
    <col min="3" max="3" width="31.5703125" style="8" bestFit="1" customWidth="1"/>
    <col min="4" max="7" width="12.0703125" style="5" customWidth="1"/>
    <col min="8" max="8" width="53.5703125" style="6" customWidth="1"/>
    <col min="9" max="16384" width="19.5703125" style="7"/>
  </cols>
  <sheetData>
    <row r="1" spans="1:14" ht="32.15" customHeight="1" x14ac:dyDescent="0.3">
      <c r="A1" s="31" t="s">
        <v>0</v>
      </c>
      <c r="B1" s="73" t="s">
        <v>123</v>
      </c>
      <c r="C1" s="74"/>
      <c r="D1" s="74"/>
      <c r="E1" s="74"/>
      <c r="F1" s="74"/>
      <c r="G1" s="74"/>
      <c r="H1" s="75"/>
      <c r="I1" s="30"/>
    </row>
    <row r="2" spans="1:14" ht="21" customHeight="1" x14ac:dyDescent="0.3">
      <c r="A2" s="32" t="s">
        <v>1</v>
      </c>
      <c r="B2" s="59">
        <v>43758</v>
      </c>
      <c r="C2" s="60"/>
      <c r="D2" s="60"/>
      <c r="E2" s="60"/>
      <c r="F2" s="60"/>
      <c r="G2" s="60"/>
      <c r="H2" s="61" t="s">
        <v>121</v>
      </c>
      <c r="I2" s="30"/>
    </row>
    <row r="3" spans="1:14" x14ac:dyDescent="0.3">
      <c r="A3" s="32" t="s">
        <v>4</v>
      </c>
      <c r="B3" s="62" t="s">
        <v>118</v>
      </c>
      <c r="C3" s="62"/>
      <c r="D3" s="62"/>
      <c r="E3" s="62"/>
      <c r="F3" s="62"/>
      <c r="G3" s="62"/>
      <c r="H3" s="62" t="s">
        <v>122</v>
      </c>
      <c r="I3" s="30"/>
    </row>
    <row r="4" spans="1:14" x14ac:dyDescent="0.3">
      <c r="A4" s="32" t="s">
        <v>7</v>
      </c>
      <c r="B4" s="62"/>
      <c r="C4" s="62"/>
      <c r="D4" s="62"/>
      <c r="E4" s="62"/>
      <c r="F4" s="62"/>
      <c r="G4" s="62"/>
      <c r="H4" s="62" t="s">
        <v>114</v>
      </c>
      <c r="I4" s="30"/>
    </row>
    <row r="5" spans="1:14" x14ac:dyDescent="0.3">
      <c r="A5" s="29" t="s">
        <v>8</v>
      </c>
      <c r="B5" s="33"/>
      <c r="H5" s="41"/>
      <c r="I5" s="40"/>
      <c r="J5" s="40"/>
      <c r="K5" s="40"/>
      <c r="L5" s="40"/>
      <c r="M5" s="40"/>
      <c r="N5" s="40"/>
    </row>
    <row r="6" spans="1:14" s="4" customFormat="1" x14ac:dyDescent="0.3">
      <c r="A6" s="78" t="s">
        <v>65</v>
      </c>
      <c r="B6" s="78"/>
      <c r="C6" s="34" t="s">
        <v>66</v>
      </c>
      <c r="D6" s="35" t="s">
        <v>67</v>
      </c>
      <c r="E6" s="35" t="s">
        <v>68</v>
      </c>
      <c r="F6" s="35" t="s">
        <v>69</v>
      </c>
      <c r="G6" s="35" t="s">
        <v>70</v>
      </c>
      <c r="H6" s="36" t="s">
        <v>71</v>
      </c>
    </row>
    <row r="7" spans="1:14" s="4" customFormat="1" ht="15.45" x14ac:dyDescent="0.3">
      <c r="A7" s="79" t="s">
        <v>95</v>
      </c>
      <c r="B7" s="79"/>
      <c r="C7" s="79"/>
      <c r="D7" s="79"/>
      <c r="E7" s="79"/>
      <c r="F7" s="79"/>
      <c r="G7" s="19"/>
      <c r="H7" s="13"/>
    </row>
    <row r="8" spans="1:14" s="3" customFormat="1" ht="86.25" customHeight="1" x14ac:dyDescent="0.3">
      <c r="A8" s="82" t="s">
        <v>86</v>
      </c>
      <c r="B8" s="82"/>
      <c r="C8" s="63" t="s">
        <v>91</v>
      </c>
      <c r="D8" s="1">
        <v>1150</v>
      </c>
      <c r="E8" s="1">
        <v>1</v>
      </c>
      <c r="F8" s="1">
        <v>300</v>
      </c>
      <c r="G8" s="1">
        <f>D8*E8*F8</f>
        <v>345000</v>
      </c>
      <c r="H8" s="64" t="s">
        <v>100</v>
      </c>
    </row>
    <row r="9" spans="1:14" s="3" customFormat="1" ht="86.25" customHeight="1" x14ac:dyDescent="0.3">
      <c r="A9" s="82"/>
      <c r="B9" s="82"/>
      <c r="C9" s="42" t="s">
        <v>116</v>
      </c>
      <c r="D9" s="1">
        <v>1250</v>
      </c>
      <c r="E9" s="1">
        <v>3</v>
      </c>
      <c r="F9" s="1">
        <v>6</v>
      </c>
      <c r="G9" s="1">
        <f>D9*E9*F9</f>
        <v>22500</v>
      </c>
      <c r="H9" s="54" t="s">
        <v>92</v>
      </c>
    </row>
    <row r="10" spans="1:14" s="3" customFormat="1" ht="60" customHeight="1" x14ac:dyDescent="0.3">
      <c r="A10" s="51" t="s">
        <v>72</v>
      </c>
      <c r="B10" s="47" t="s">
        <v>74</v>
      </c>
      <c r="C10" s="42" t="s">
        <v>120</v>
      </c>
      <c r="D10" s="1">
        <v>0</v>
      </c>
      <c r="E10" s="25">
        <v>1</v>
      </c>
      <c r="F10" s="25">
        <v>300</v>
      </c>
      <c r="G10" s="1">
        <f t="shared" ref="G10:G11" si="0">D10*E10*F10</f>
        <v>0</v>
      </c>
      <c r="H10" s="52"/>
    </row>
    <row r="11" spans="1:14" s="3" customFormat="1" ht="77.25" customHeight="1" x14ac:dyDescent="0.3">
      <c r="A11" s="80" t="s">
        <v>87</v>
      </c>
      <c r="B11" s="64" t="s">
        <v>73</v>
      </c>
      <c r="C11" s="63" t="s">
        <v>93</v>
      </c>
      <c r="D11" s="1">
        <v>150</v>
      </c>
      <c r="E11" s="25">
        <v>1</v>
      </c>
      <c r="F11" s="25">
        <v>310</v>
      </c>
      <c r="G11" s="1">
        <f t="shared" si="0"/>
        <v>46500</v>
      </c>
      <c r="H11" s="64" t="s">
        <v>101</v>
      </c>
    </row>
    <row r="12" spans="1:14" s="3" customFormat="1" ht="83.25" customHeight="1" x14ac:dyDescent="0.3">
      <c r="A12" s="81"/>
      <c r="B12" s="64" t="s">
        <v>73</v>
      </c>
      <c r="C12" s="63" t="s">
        <v>102</v>
      </c>
      <c r="D12" s="1">
        <v>250</v>
      </c>
      <c r="E12" s="25">
        <v>1</v>
      </c>
      <c r="F12" s="25">
        <v>530</v>
      </c>
      <c r="G12" s="1">
        <f>D12*E12*F12</f>
        <v>132500</v>
      </c>
      <c r="H12" s="64" t="s">
        <v>103</v>
      </c>
    </row>
    <row r="13" spans="1:14" s="4" customFormat="1" ht="15" customHeight="1" x14ac:dyDescent="0.3">
      <c r="A13" s="76" t="s">
        <v>75</v>
      </c>
      <c r="B13" s="76"/>
      <c r="C13" s="76"/>
      <c r="D13" s="76"/>
      <c r="E13" s="76"/>
      <c r="F13" s="76"/>
      <c r="G13" s="15"/>
      <c r="H13" s="15"/>
    </row>
    <row r="14" spans="1:14" s="3" customFormat="1" ht="27.75" customHeight="1" x14ac:dyDescent="0.3">
      <c r="A14" s="77" t="s">
        <v>94</v>
      </c>
      <c r="B14" s="77"/>
      <c r="C14" s="23" t="s">
        <v>78</v>
      </c>
      <c r="D14" s="1">
        <v>2000</v>
      </c>
      <c r="E14" s="1">
        <v>1</v>
      </c>
      <c r="F14" s="1">
        <v>1</v>
      </c>
      <c r="G14" s="1">
        <f t="shared" ref="G14:G23" si="1">D14*E14*F14</f>
        <v>2000</v>
      </c>
      <c r="H14" s="53"/>
    </row>
    <row r="15" spans="1:14" s="3" customFormat="1" ht="29.25" customHeight="1" x14ac:dyDescent="0.3">
      <c r="A15" s="86" t="s">
        <v>96</v>
      </c>
      <c r="B15" s="87"/>
      <c r="C15" s="26" t="s">
        <v>81</v>
      </c>
      <c r="D15" s="1">
        <v>1000</v>
      </c>
      <c r="E15" s="25">
        <v>1</v>
      </c>
      <c r="F15" s="1">
        <v>12</v>
      </c>
      <c r="G15" s="1">
        <f t="shared" si="1"/>
        <v>12000</v>
      </c>
      <c r="H15" s="53"/>
    </row>
    <row r="16" spans="1:14" s="3" customFormat="1" ht="29.25" customHeight="1" x14ac:dyDescent="0.3">
      <c r="A16" s="88"/>
      <c r="B16" s="89"/>
      <c r="C16" s="26" t="s">
        <v>82</v>
      </c>
      <c r="D16" s="1">
        <v>500</v>
      </c>
      <c r="E16" s="25">
        <v>1</v>
      </c>
      <c r="F16" s="1">
        <v>15</v>
      </c>
      <c r="G16" s="1">
        <f t="shared" si="1"/>
        <v>7500</v>
      </c>
      <c r="H16" s="23"/>
    </row>
    <row r="17" spans="1:8" s="3" customFormat="1" ht="29.25" customHeight="1" x14ac:dyDescent="0.3">
      <c r="A17" s="88"/>
      <c r="B17" s="89"/>
      <c r="C17" s="23" t="s">
        <v>90</v>
      </c>
      <c r="D17" s="1">
        <v>1100</v>
      </c>
      <c r="E17" s="25">
        <v>1</v>
      </c>
      <c r="F17" s="1">
        <v>11</v>
      </c>
      <c r="G17" s="1">
        <f t="shared" si="1"/>
        <v>12100</v>
      </c>
      <c r="H17" s="23"/>
    </row>
    <row r="18" spans="1:8" s="3" customFormat="1" ht="29.25" customHeight="1" x14ac:dyDescent="0.3">
      <c r="A18" s="90"/>
      <c r="B18" s="91"/>
      <c r="C18" s="23" t="s">
        <v>83</v>
      </c>
      <c r="D18" s="1">
        <v>2500</v>
      </c>
      <c r="E18" s="25">
        <v>1</v>
      </c>
      <c r="F18" s="1">
        <v>1</v>
      </c>
      <c r="G18" s="1">
        <f t="shared" si="1"/>
        <v>2500</v>
      </c>
      <c r="H18" s="47"/>
    </row>
    <row r="19" spans="1:8" s="3" customFormat="1" ht="29.25" customHeight="1" x14ac:dyDescent="0.3">
      <c r="A19" s="86" t="s">
        <v>97</v>
      </c>
      <c r="B19" s="87"/>
      <c r="C19" s="23" t="s">
        <v>84</v>
      </c>
      <c r="D19" s="1">
        <v>2500</v>
      </c>
      <c r="E19" s="25">
        <v>1</v>
      </c>
      <c r="F19" s="1">
        <v>11</v>
      </c>
      <c r="G19" s="1">
        <f t="shared" si="1"/>
        <v>27500</v>
      </c>
      <c r="H19" s="47"/>
    </row>
    <row r="20" spans="1:8" s="3" customFormat="1" ht="29.25" customHeight="1" x14ac:dyDescent="0.3">
      <c r="A20" s="90"/>
      <c r="B20" s="91"/>
      <c r="C20" s="26" t="s">
        <v>119</v>
      </c>
      <c r="D20" s="1">
        <v>1200</v>
      </c>
      <c r="E20" s="25">
        <v>1</v>
      </c>
      <c r="F20" s="1">
        <v>15</v>
      </c>
      <c r="G20" s="1">
        <f t="shared" si="1"/>
        <v>18000</v>
      </c>
      <c r="H20" s="47"/>
    </row>
    <row r="21" spans="1:8" s="3" customFormat="1" ht="29.25" customHeight="1" x14ac:dyDescent="0.3">
      <c r="A21" s="43" t="s">
        <v>98</v>
      </c>
      <c r="B21" s="44"/>
      <c r="C21" s="26" t="s">
        <v>89</v>
      </c>
      <c r="D21" s="1">
        <v>1500</v>
      </c>
      <c r="E21" s="25">
        <v>1</v>
      </c>
      <c r="F21" s="1">
        <v>3</v>
      </c>
      <c r="G21" s="1">
        <f t="shared" si="1"/>
        <v>4500</v>
      </c>
      <c r="H21" s="47"/>
    </row>
    <row r="22" spans="1:8" s="3" customFormat="1" ht="29.25" customHeight="1" x14ac:dyDescent="0.3">
      <c r="A22" s="85" t="s">
        <v>99</v>
      </c>
      <c r="B22" s="85"/>
      <c r="C22" s="26" t="s">
        <v>79</v>
      </c>
      <c r="D22" s="1">
        <v>1000</v>
      </c>
      <c r="E22" s="1">
        <v>1</v>
      </c>
      <c r="F22" s="1">
        <v>7</v>
      </c>
      <c r="G22" s="1">
        <f t="shared" si="1"/>
        <v>7000</v>
      </c>
      <c r="H22" s="23"/>
    </row>
    <row r="23" spans="1:8" s="3" customFormat="1" ht="29.25" customHeight="1" x14ac:dyDescent="0.3">
      <c r="A23" s="85"/>
      <c r="B23" s="85"/>
      <c r="C23" s="26" t="s">
        <v>85</v>
      </c>
      <c r="D23" s="1">
        <v>500</v>
      </c>
      <c r="E23" s="25">
        <v>1</v>
      </c>
      <c r="F23" s="1">
        <v>10</v>
      </c>
      <c r="G23" s="1">
        <f t="shared" si="1"/>
        <v>5000</v>
      </c>
      <c r="H23" s="23"/>
    </row>
    <row r="24" spans="1:8" s="3" customFormat="1" ht="29.25" customHeight="1" x14ac:dyDescent="0.3">
      <c r="A24" s="85"/>
      <c r="B24" s="85"/>
      <c r="C24" s="23" t="s">
        <v>80</v>
      </c>
      <c r="D24" s="1">
        <v>1000</v>
      </c>
      <c r="E24" s="25">
        <v>1</v>
      </c>
      <c r="F24" s="1">
        <v>8</v>
      </c>
      <c r="G24" s="1">
        <f>D24*E24*F24</f>
        <v>8000</v>
      </c>
      <c r="H24" s="23"/>
    </row>
    <row r="25" spans="1:8" s="3" customFormat="1" ht="16.5" customHeight="1" x14ac:dyDescent="0.3">
      <c r="A25" s="76" t="s">
        <v>77</v>
      </c>
      <c r="B25" s="76"/>
      <c r="C25" s="76"/>
      <c r="D25" s="76"/>
      <c r="E25" s="76"/>
      <c r="F25" s="76"/>
      <c r="G25" s="13"/>
      <c r="H25" s="13"/>
    </row>
    <row r="26" spans="1:8" s="3" customFormat="1" ht="55.5" customHeight="1" x14ac:dyDescent="0.3">
      <c r="A26" s="65" t="s">
        <v>104</v>
      </c>
      <c r="B26" s="66"/>
      <c r="C26" s="16" t="s">
        <v>30</v>
      </c>
      <c r="D26" s="1">
        <v>10000</v>
      </c>
      <c r="E26" s="1">
        <v>1</v>
      </c>
      <c r="F26" s="1">
        <v>1</v>
      </c>
      <c r="G26" s="1">
        <f>D26</f>
        <v>10000</v>
      </c>
      <c r="H26" s="47" t="s">
        <v>125</v>
      </c>
    </row>
    <row r="27" spans="1:8" s="3" customFormat="1" ht="30.75" customHeight="1" x14ac:dyDescent="0.3">
      <c r="A27" s="65" t="s">
        <v>117</v>
      </c>
      <c r="B27" s="66"/>
      <c r="C27" s="16"/>
      <c r="D27" s="1">
        <v>400</v>
      </c>
      <c r="E27" s="1">
        <v>2</v>
      </c>
      <c r="F27" s="1">
        <v>10</v>
      </c>
      <c r="G27" s="1">
        <f>D27*E27*F27</f>
        <v>8000</v>
      </c>
      <c r="H27" s="47"/>
    </row>
    <row r="28" spans="1:8" s="3" customFormat="1" ht="30.75" customHeight="1" x14ac:dyDescent="0.3">
      <c r="A28" s="45" t="s">
        <v>105</v>
      </c>
      <c r="B28" s="46"/>
      <c r="C28" s="16"/>
      <c r="D28" s="1">
        <v>400</v>
      </c>
      <c r="E28" s="1">
        <v>4</v>
      </c>
      <c r="F28" s="1">
        <v>5</v>
      </c>
      <c r="G28" s="1">
        <f>D28*E28*F28</f>
        <v>8000</v>
      </c>
      <c r="H28" s="47"/>
    </row>
    <row r="29" spans="1:8" s="3" customFormat="1" ht="30.75" customHeight="1" x14ac:dyDescent="0.3">
      <c r="A29" s="48" t="s">
        <v>106</v>
      </c>
      <c r="B29" s="49"/>
      <c r="C29" s="16"/>
      <c r="D29" s="1">
        <v>80</v>
      </c>
      <c r="E29" s="1">
        <v>1</v>
      </c>
      <c r="F29" s="1">
        <v>15</v>
      </c>
      <c r="G29" s="1">
        <f>D29*E29*F29</f>
        <v>1200</v>
      </c>
      <c r="H29" s="50"/>
    </row>
    <row r="30" spans="1:8" s="3" customFormat="1" ht="30.75" customHeight="1" x14ac:dyDescent="0.3">
      <c r="A30" s="68" t="s">
        <v>115</v>
      </c>
      <c r="B30" s="69"/>
      <c r="C30" s="55" t="s">
        <v>108</v>
      </c>
      <c r="D30" s="56">
        <v>5</v>
      </c>
      <c r="E30" s="57">
        <v>310</v>
      </c>
      <c r="F30" s="56">
        <v>1</v>
      </c>
      <c r="G30" s="1">
        <f t="shared" ref="G30:G35" si="2">D30*E30*F30</f>
        <v>1550</v>
      </c>
      <c r="H30" s="54"/>
    </row>
    <row r="31" spans="1:8" s="3" customFormat="1" ht="30.75" customHeight="1" x14ac:dyDescent="0.3">
      <c r="A31" s="68"/>
      <c r="B31" s="69"/>
      <c r="C31" s="55" t="s">
        <v>109</v>
      </c>
      <c r="D31" s="56">
        <v>1</v>
      </c>
      <c r="E31" s="57">
        <v>600</v>
      </c>
      <c r="F31" s="56">
        <v>1</v>
      </c>
      <c r="G31" s="1">
        <f t="shared" si="2"/>
        <v>600</v>
      </c>
      <c r="H31" s="54"/>
    </row>
    <row r="32" spans="1:8" s="3" customFormat="1" ht="30.75" customHeight="1" x14ac:dyDescent="0.3">
      <c r="A32" s="68"/>
      <c r="B32" s="69"/>
      <c r="C32" s="55" t="s">
        <v>113</v>
      </c>
      <c r="D32" s="55">
        <v>50</v>
      </c>
      <c r="E32" s="58">
        <v>1</v>
      </c>
      <c r="F32" s="55">
        <v>10</v>
      </c>
      <c r="G32" s="1">
        <f t="shared" si="2"/>
        <v>500</v>
      </c>
      <c r="H32" s="54"/>
    </row>
    <row r="33" spans="1:8" s="3" customFormat="1" ht="30.75" customHeight="1" x14ac:dyDescent="0.3">
      <c r="A33" s="68"/>
      <c r="B33" s="69"/>
      <c r="C33" s="55" t="s">
        <v>110</v>
      </c>
      <c r="D33" s="56">
        <v>0</v>
      </c>
      <c r="E33" s="57">
        <v>1</v>
      </c>
      <c r="F33" s="56">
        <v>1</v>
      </c>
      <c r="G33" s="1">
        <f t="shared" si="2"/>
        <v>0</v>
      </c>
      <c r="H33" s="54"/>
    </row>
    <row r="34" spans="1:8" s="3" customFormat="1" ht="30.75" customHeight="1" x14ac:dyDescent="0.3">
      <c r="A34" s="68"/>
      <c r="B34" s="69"/>
      <c r="C34" s="55" t="s">
        <v>112</v>
      </c>
      <c r="D34" s="56">
        <v>0</v>
      </c>
      <c r="E34" s="57">
        <v>1</v>
      </c>
      <c r="F34" s="56">
        <v>1</v>
      </c>
      <c r="G34" s="1">
        <f t="shared" si="2"/>
        <v>0</v>
      </c>
      <c r="H34" s="54"/>
    </row>
    <row r="35" spans="1:8" s="3" customFormat="1" ht="30.75" customHeight="1" x14ac:dyDescent="0.3">
      <c r="A35" s="70"/>
      <c r="B35" s="71"/>
      <c r="C35" s="55" t="s">
        <v>111</v>
      </c>
      <c r="D35" s="56">
        <v>0</v>
      </c>
      <c r="E35" s="57">
        <v>1</v>
      </c>
      <c r="F35" s="56">
        <v>12</v>
      </c>
      <c r="G35" s="1">
        <f t="shared" si="2"/>
        <v>0</v>
      </c>
      <c r="H35" s="54"/>
    </row>
    <row r="36" spans="1:8" s="3" customFormat="1" ht="114" customHeight="1" x14ac:dyDescent="0.3">
      <c r="A36" s="65" t="s">
        <v>76</v>
      </c>
      <c r="B36" s="66"/>
      <c r="C36" s="16"/>
      <c r="D36" s="1">
        <v>500</v>
      </c>
      <c r="E36" s="1">
        <v>1</v>
      </c>
      <c r="F36" s="1">
        <v>520</v>
      </c>
      <c r="G36" s="1">
        <f>D36*E36*F36</f>
        <v>260000</v>
      </c>
      <c r="H36" s="64" t="s">
        <v>107</v>
      </c>
    </row>
    <row r="37" spans="1:8" s="37" customFormat="1" ht="15" customHeight="1" x14ac:dyDescent="0.3">
      <c r="A37" s="67" t="s">
        <v>22</v>
      </c>
      <c r="B37" s="67"/>
      <c r="C37" s="67"/>
      <c r="D37" s="67"/>
      <c r="E37" s="67"/>
      <c r="F37" s="67"/>
      <c r="G37" s="21">
        <f>SUM(G8:G36)</f>
        <v>942450</v>
      </c>
      <c r="H37" s="83"/>
    </row>
    <row r="38" spans="1:8" s="37" customFormat="1" ht="15" customHeight="1" x14ac:dyDescent="0.3">
      <c r="A38" s="67" t="s">
        <v>15</v>
      </c>
      <c r="B38" s="67"/>
      <c r="C38" s="67"/>
      <c r="D38" s="67"/>
      <c r="E38" s="67"/>
      <c r="F38" s="67"/>
      <c r="G38" s="39">
        <f>G37*0.1</f>
        <v>94245</v>
      </c>
      <c r="H38" s="84"/>
    </row>
    <row r="39" spans="1:8" s="37" customFormat="1" ht="15" customHeight="1" x14ac:dyDescent="0.3">
      <c r="A39" s="72" t="s">
        <v>88</v>
      </c>
      <c r="B39" s="72"/>
      <c r="C39" s="72"/>
      <c r="D39" s="72"/>
      <c r="E39" s="72"/>
      <c r="F39" s="72"/>
      <c r="G39" s="38">
        <f>SUM(G37:G38)</f>
        <v>1036695</v>
      </c>
      <c r="H39" s="84"/>
    </row>
    <row r="40" spans="1:8" x14ac:dyDescent="0.3">
      <c r="A40" s="72" t="s">
        <v>124</v>
      </c>
      <c r="B40" s="72"/>
      <c r="C40" s="72"/>
      <c r="D40" s="72"/>
      <c r="E40" s="72"/>
      <c r="F40" s="72"/>
      <c r="G40" s="38">
        <v>1020000</v>
      </c>
    </row>
  </sheetData>
  <mergeCells count="21">
    <mergeCell ref="A40:F40"/>
    <mergeCell ref="B1:H1"/>
    <mergeCell ref="A13:F13"/>
    <mergeCell ref="A14:B14"/>
    <mergeCell ref="A6:B6"/>
    <mergeCell ref="A7:F7"/>
    <mergeCell ref="A11:A12"/>
    <mergeCell ref="A8:A9"/>
    <mergeCell ref="H37:H39"/>
    <mergeCell ref="A22:B24"/>
    <mergeCell ref="A25:F25"/>
    <mergeCell ref="B8:B9"/>
    <mergeCell ref="A15:B18"/>
    <mergeCell ref="A19:B20"/>
    <mergeCell ref="A39:F39"/>
    <mergeCell ref="A26:B26"/>
    <mergeCell ref="A36:B36"/>
    <mergeCell ref="A37:F37"/>
    <mergeCell ref="A38:F38"/>
    <mergeCell ref="A27:B27"/>
    <mergeCell ref="A30:B35"/>
  </mergeCells>
  <phoneticPr fontId="29" type="noConversion"/>
  <pageMargins left="0" right="0" top="0.75" bottom="0.75" header="0.3" footer="0.3"/>
  <pageSetup paperSize="9" scale="40"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49"/>
  <sheetViews>
    <sheetView topLeftCell="A13" workbookViewId="0">
      <selection activeCell="H10" sqref="H10"/>
    </sheetView>
  </sheetViews>
  <sheetFormatPr defaultColWidth="19.5703125" defaultRowHeight="12.9" x14ac:dyDescent="0.3"/>
  <cols>
    <col min="1" max="1" width="30.0703125" style="18" customWidth="1" collapsed="1"/>
    <col min="2" max="2" width="17.5" style="8" customWidth="1" collapsed="1"/>
    <col min="3" max="3" width="31.5703125" style="8" bestFit="1" customWidth="1"/>
    <col min="4" max="7" width="12.0703125" style="5" customWidth="1"/>
    <col min="8" max="8" width="11.5" style="6" customWidth="1"/>
    <col min="9" max="16384" width="19.5703125" style="7"/>
  </cols>
  <sheetData>
    <row r="1" spans="1:8" ht="46.1" customHeight="1" x14ac:dyDescent="0.3">
      <c r="A1" s="101"/>
      <c r="B1" s="101"/>
      <c r="C1" s="101"/>
    </row>
    <row r="2" spans="1:8" ht="32.15" customHeight="1" x14ac:dyDescent="0.3">
      <c r="A2" s="8" t="s">
        <v>0</v>
      </c>
      <c r="B2" s="102" t="s">
        <v>62</v>
      </c>
      <c r="C2" s="102"/>
      <c r="D2" s="102"/>
      <c r="E2" s="102"/>
    </row>
    <row r="3" spans="1:8" x14ac:dyDescent="0.3">
      <c r="A3" s="8" t="s">
        <v>1</v>
      </c>
      <c r="B3" s="9" t="s">
        <v>31</v>
      </c>
    </row>
    <row r="4" spans="1:8" x14ac:dyDescent="0.3">
      <c r="A4" s="8" t="s">
        <v>4</v>
      </c>
    </row>
    <row r="5" spans="1:8" ht="9.75" hidden="1" customHeight="1" x14ac:dyDescent="0.3">
      <c r="A5" s="8" t="s">
        <v>7</v>
      </c>
    </row>
    <row r="6" spans="1:8" hidden="1" x14ac:dyDescent="0.3">
      <c r="A6" s="8" t="s">
        <v>8</v>
      </c>
    </row>
    <row r="7" spans="1:8" s="4" customFormat="1" x14ac:dyDescent="0.3">
      <c r="A7" s="103" t="s">
        <v>2</v>
      </c>
      <c r="B7" s="103"/>
      <c r="C7" s="10" t="s">
        <v>3</v>
      </c>
      <c r="D7" s="11" t="s">
        <v>9</v>
      </c>
      <c r="E7" s="11" t="s">
        <v>10</v>
      </c>
      <c r="F7" s="11" t="s">
        <v>5</v>
      </c>
      <c r="G7" s="11" t="s">
        <v>25</v>
      </c>
      <c r="H7" s="12" t="s">
        <v>11</v>
      </c>
    </row>
    <row r="8" spans="1:8" s="4" customFormat="1" ht="15.45" x14ac:dyDescent="0.3">
      <c r="A8" s="79" t="s">
        <v>45</v>
      </c>
      <c r="B8" s="79"/>
      <c r="C8" s="79"/>
      <c r="D8" s="79"/>
      <c r="E8" s="79"/>
      <c r="F8" s="79"/>
      <c r="G8" s="19"/>
      <c r="H8" s="13"/>
    </row>
    <row r="9" spans="1:8" s="3" customFormat="1" ht="43.4" customHeight="1" x14ac:dyDescent="0.3">
      <c r="A9" s="97" t="s">
        <v>24</v>
      </c>
      <c r="B9" s="98" t="s">
        <v>6</v>
      </c>
      <c r="C9" s="24" t="s">
        <v>32</v>
      </c>
      <c r="D9" s="1">
        <v>1000</v>
      </c>
      <c r="E9" s="1">
        <v>1</v>
      </c>
      <c r="F9" s="1">
        <v>25</v>
      </c>
      <c r="G9" s="1">
        <f t="shared" ref="G9:G17" si="0">D9*E9*F9</f>
        <v>25000</v>
      </c>
      <c r="H9" s="2"/>
    </row>
    <row r="10" spans="1:8" s="3" customFormat="1" ht="43.4" customHeight="1" x14ac:dyDescent="0.3">
      <c r="A10" s="104"/>
      <c r="B10" s="105"/>
      <c r="C10" s="24" t="s">
        <v>33</v>
      </c>
      <c r="D10" s="1">
        <v>1000</v>
      </c>
      <c r="E10" s="1">
        <v>1</v>
      </c>
      <c r="F10" s="1">
        <v>78</v>
      </c>
      <c r="G10" s="1">
        <f t="shared" si="0"/>
        <v>78000</v>
      </c>
      <c r="H10" s="2"/>
    </row>
    <row r="11" spans="1:8" s="3" customFormat="1" ht="42.65" customHeight="1" x14ac:dyDescent="0.3">
      <c r="A11" s="104"/>
      <c r="B11" s="105"/>
      <c r="C11" s="24" t="s">
        <v>34</v>
      </c>
      <c r="D11" s="1">
        <v>1000</v>
      </c>
      <c r="E11" s="1">
        <v>1</v>
      </c>
      <c r="F11" s="1">
        <v>75</v>
      </c>
      <c r="G11" s="1">
        <f t="shared" si="0"/>
        <v>75000</v>
      </c>
      <c r="H11" s="2"/>
    </row>
    <row r="12" spans="1:8" s="3" customFormat="1" ht="42.65" customHeight="1" x14ac:dyDescent="0.3">
      <c r="A12" s="104"/>
      <c r="B12" s="105"/>
      <c r="C12" s="24" t="s">
        <v>35</v>
      </c>
      <c r="D12" s="1">
        <v>1000</v>
      </c>
      <c r="E12" s="1">
        <v>1</v>
      </c>
      <c r="F12" s="1">
        <v>24</v>
      </c>
      <c r="G12" s="1">
        <f t="shared" si="0"/>
        <v>24000</v>
      </c>
      <c r="H12" s="2"/>
    </row>
    <row r="13" spans="1:8" s="3" customFormat="1" ht="42.65" customHeight="1" x14ac:dyDescent="0.3">
      <c r="A13" s="104"/>
      <c r="B13" s="105"/>
      <c r="C13" s="24" t="s">
        <v>36</v>
      </c>
      <c r="D13" s="1">
        <v>1000</v>
      </c>
      <c r="E13" s="1">
        <v>5</v>
      </c>
      <c r="F13" s="1">
        <v>5</v>
      </c>
      <c r="G13" s="1">
        <f t="shared" si="0"/>
        <v>25000</v>
      </c>
      <c r="H13" s="2"/>
    </row>
    <row r="14" spans="1:8" s="3" customFormat="1" ht="42.65" customHeight="1" x14ac:dyDescent="0.3">
      <c r="A14" s="99"/>
      <c r="B14" s="100"/>
      <c r="C14" s="24" t="s">
        <v>58</v>
      </c>
      <c r="D14" s="1">
        <v>1000</v>
      </c>
      <c r="E14" s="1">
        <v>2</v>
      </c>
      <c r="F14" s="1">
        <v>2</v>
      </c>
      <c r="G14" s="1">
        <f t="shared" si="0"/>
        <v>4000</v>
      </c>
      <c r="H14" s="2"/>
    </row>
    <row r="15" spans="1:8" s="3" customFormat="1" ht="30.65" customHeight="1" x14ac:dyDescent="0.3">
      <c r="A15" s="97" t="s">
        <v>12</v>
      </c>
      <c r="B15" s="98"/>
      <c r="C15" s="24" t="s">
        <v>46</v>
      </c>
      <c r="D15" s="1">
        <v>30000</v>
      </c>
      <c r="E15" s="25">
        <v>1</v>
      </c>
      <c r="F15" s="25">
        <v>5</v>
      </c>
      <c r="G15" s="1">
        <f t="shared" si="0"/>
        <v>150000</v>
      </c>
      <c r="H15" s="2"/>
    </row>
    <row r="16" spans="1:8" s="3" customFormat="1" ht="28.1" customHeight="1" x14ac:dyDescent="0.3">
      <c r="A16" s="99"/>
      <c r="B16" s="100"/>
      <c r="C16" s="24" t="s">
        <v>60</v>
      </c>
      <c r="D16" s="1">
        <v>150</v>
      </c>
      <c r="E16" s="25">
        <v>1</v>
      </c>
      <c r="F16" s="25">
        <v>102</v>
      </c>
      <c r="G16" s="1">
        <f t="shared" si="0"/>
        <v>15300</v>
      </c>
      <c r="H16" s="2"/>
    </row>
    <row r="17" spans="1:8" s="3" customFormat="1" ht="89.25" customHeight="1" x14ac:dyDescent="0.3">
      <c r="A17" s="80" t="s">
        <v>17</v>
      </c>
      <c r="B17" s="28" t="s">
        <v>18</v>
      </c>
      <c r="C17" s="23" t="s">
        <v>63</v>
      </c>
      <c r="D17" s="1">
        <v>300</v>
      </c>
      <c r="E17" s="1">
        <v>1</v>
      </c>
      <c r="F17" s="25">
        <v>222</v>
      </c>
      <c r="G17" s="1">
        <f t="shared" si="0"/>
        <v>66600</v>
      </c>
      <c r="H17" s="2"/>
    </row>
    <row r="18" spans="1:8" s="3" customFormat="1" ht="33.65" customHeight="1" x14ac:dyDescent="0.3">
      <c r="A18" s="81"/>
      <c r="B18" s="2"/>
      <c r="C18" s="26"/>
      <c r="D18" s="14"/>
      <c r="E18" s="1"/>
      <c r="F18" s="25"/>
      <c r="G18" s="1"/>
      <c r="H18" s="2"/>
    </row>
    <row r="19" spans="1:8" s="3" customFormat="1" ht="27.75" customHeight="1" x14ac:dyDescent="0.3">
      <c r="A19" s="2" t="s">
        <v>26</v>
      </c>
      <c r="B19" s="2" t="s">
        <v>19</v>
      </c>
      <c r="C19" s="23"/>
      <c r="D19" s="1">
        <v>4000</v>
      </c>
      <c r="E19" s="1">
        <v>6</v>
      </c>
      <c r="F19" s="1">
        <v>1</v>
      </c>
      <c r="G19" s="1">
        <f>D19*E19*F19</f>
        <v>24000</v>
      </c>
      <c r="H19" s="2"/>
    </row>
    <row r="20" spans="1:8" s="4" customFormat="1" ht="15" customHeight="1" x14ac:dyDescent="0.3">
      <c r="A20" s="76" t="s">
        <v>20</v>
      </c>
      <c r="B20" s="76"/>
      <c r="C20" s="76"/>
      <c r="D20" s="76"/>
      <c r="E20" s="76"/>
      <c r="F20" s="76"/>
      <c r="G20" s="15"/>
      <c r="H20" s="15"/>
    </row>
    <row r="21" spans="1:8" s="4" customFormat="1" ht="15" customHeight="1" x14ac:dyDescent="0.3">
      <c r="A21" s="96" t="s">
        <v>37</v>
      </c>
      <c r="B21" s="96"/>
      <c r="C21" s="23" t="s">
        <v>38</v>
      </c>
      <c r="D21" s="1">
        <v>1500</v>
      </c>
      <c r="E21" s="1">
        <v>1</v>
      </c>
      <c r="F21" s="1">
        <v>1</v>
      </c>
      <c r="G21" s="1">
        <f>D21*E21*F21</f>
        <v>1500</v>
      </c>
      <c r="H21" s="23"/>
    </row>
    <row r="22" spans="1:8" s="3" customFormat="1" ht="14.25" customHeight="1" x14ac:dyDescent="0.3">
      <c r="A22" s="95" t="s">
        <v>64</v>
      </c>
      <c r="B22" s="95"/>
      <c r="C22" s="23" t="s">
        <v>39</v>
      </c>
      <c r="D22" s="1">
        <v>600</v>
      </c>
      <c r="E22" s="1">
        <v>1</v>
      </c>
      <c r="F22" s="1">
        <v>3</v>
      </c>
      <c r="G22" s="1">
        <f>D22*E22*F22</f>
        <v>1800</v>
      </c>
      <c r="H22" s="23"/>
    </row>
    <row r="23" spans="1:8" s="3" customFormat="1" ht="14.25" customHeight="1" x14ac:dyDescent="0.3">
      <c r="A23" s="95"/>
      <c r="B23" s="95"/>
      <c r="C23" s="23" t="s">
        <v>40</v>
      </c>
      <c r="D23" s="1">
        <v>1100</v>
      </c>
      <c r="E23" s="1">
        <v>1</v>
      </c>
      <c r="F23" s="1">
        <v>1</v>
      </c>
      <c r="G23" s="1">
        <f>D22*E23*F22</f>
        <v>1800</v>
      </c>
      <c r="H23" s="23"/>
    </row>
    <row r="24" spans="1:8" s="3" customFormat="1" x14ac:dyDescent="0.3">
      <c r="A24" s="95" t="s">
        <v>52</v>
      </c>
      <c r="B24" s="95"/>
      <c r="C24" s="23" t="s">
        <v>41</v>
      </c>
      <c r="D24" s="1">
        <v>2800</v>
      </c>
      <c r="E24" s="25">
        <v>1</v>
      </c>
      <c r="F24" s="1">
        <v>2</v>
      </c>
      <c r="G24" s="25">
        <f>D23*E24*F23</f>
        <v>1100</v>
      </c>
      <c r="H24" s="23"/>
    </row>
    <row r="25" spans="1:8" s="3" customFormat="1" ht="14.25" customHeight="1" x14ac:dyDescent="0.3">
      <c r="A25" s="95" t="s">
        <v>47</v>
      </c>
      <c r="B25" s="95"/>
      <c r="C25" s="23" t="s">
        <v>42</v>
      </c>
      <c r="D25" s="1">
        <v>1000</v>
      </c>
      <c r="E25" s="1">
        <v>1</v>
      </c>
      <c r="F25" s="1">
        <v>1</v>
      </c>
      <c r="G25" s="1">
        <f>D24*E25*F24</f>
        <v>5600</v>
      </c>
      <c r="H25" s="23"/>
    </row>
    <row r="26" spans="1:8" s="3" customFormat="1" ht="14.25" customHeight="1" x14ac:dyDescent="0.3">
      <c r="A26" s="95"/>
      <c r="B26" s="95"/>
      <c r="C26" s="26" t="s">
        <v>43</v>
      </c>
      <c r="D26" s="1">
        <v>1500</v>
      </c>
      <c r="E26" s="1">
        <v>1</v>
      </c>
      <c r="F26" s="25">
        <v>1</v>
      </c>
      <c r="G26" s="1">
        <f>D25*E26*F25</f>
        <v>1000</v>
      </c>
      <c r="H26" s="23"/>
    </row>
    <row r="27" spans="1:8" s="3" customFormat="1" x14ac:dyDescent="0.3">
      <c r="A27" s="95" t="s">
        <v>51</v>
      </c>
      <c r="B27" s="95"/>
      <c r="C27" s="23" t="s">
        <v>44</v>
      </c>
      <c r="D27" s="1">
        <v>1000</v>
      </c>
      <c r="E27" s="1">
        <v>1</v>
      </c>
      <c r="F27" s="1">
        <v>2</v>
      </c>
      <c r="G27" s="1">
        <f>D27*E27*F27</f>
        <v>2000</v>
      </c>
      <c r="H27" s="23"/>
    </row>
    <row r="28" spans="1:8" s="3" customFormat="1" ht="14.25" customHeight="1" x14ac:dyDescent="0.3">
      <c r="A28" s="95"/>
      <c r="B28" s="95"/>
      <c r="C28" s="23" t="s">
        <v>40</v>
      </c>
      <c r="D28" s="1">
        <v>1100</v>
      </c>
      <c r="E28" s="1">
        <v>1</v>
      </c>
      <c r="F28" s="1">
        <v>1</v>
      </c>
      <c r="G28" s="1">
        <f>D28*E28*F28</f>
        <v>1100</v>
      </c>
      <c r="H28" s="23"/>
    </row>
    <row r="29" spans="1:8" s="3" customFormat="1" ht="14.25" customHeight="1" x14ac:dyDescent="0.3">
      <c r="A29" s="95"/>
      <c r="B29" s="95"/>
      <c r="C29" s="26" t="s">
        <v>43</v>
      </c>
      <c r="D29" s="1">
        <v>1500</v>
      </c>
      <c r="E29" s="25">
        <v>1</v>
      </c>
      <c r="F29" s="25">
        <v>2</v>
      </c>
      <c r="G29" s="25">
        <f>D29*E29*F29</f>
        <v>3000</v>
      </c>
      <c r="H29" s="23"/>
    </row>
    <row r="30" spans="1:8" s="3" customFormat="1" ht="14.25" customHeight="1" x14ac:dyDescent="0.3">
      <c r="A30" s="95" t="s">
        <v>53</v>
      </c>
      <c r="B30" s="95"/>
      <c r="C30" s="23" t="s">
        <v>54</v>
      </c>
      <c r="D30" s="1">
        <v>4500</v>
      </c>
      <c r="E30" s="1">
        <v>1</v>
      </c>
      <c r="F30" s="1">
        <v>2</v>
      </c>
      <c r="G30" s="1">
        <f t="shared" ref="G30:G38" si="1">D30*E30*F30</f>
        <v>9000</v>
      </c>
      <c r="H30" s="23"/>
    </row>
    <row r="31" spans="1:8" s="3" customFormat="1" x14ac:dyDescent="0.3">
      <c r="A31" s="95" t="s">
        <v>48</v>
      </c>
      <c r="B31" s="95"/>
      <c r="C31" s="23" t="s">
        <v>42</v>
      </c>
      <c r="D31" s="1">
        <v>1000</v>
      </c>
      <c r="E31" s="1">
        <v>1</v>
      </c>
      <c r="F31" s="1">
        <v>3</v>
      </c>
      <c r="G31" s="1">
        <f t="shared" si="1"/>
        <v>3000</v>
      </c>
      <c r="H31" s="23"/>
    </row>
    <row r="32" spans="1:8" s="3" customFormat="1" ht="14.25" customHeight="1" x14ac:dyDescent="0.3">
      <c r="A32" s="95"/>
      <c r="B32" s="95"/>
      <c r="C32" s="23" t="s">
        <v>40</v>
      </c>
      <c r="D32" s="1">
        <v>1100</v>
      </c>
      <c r="E32" s="1">
        <v>1</v>
      </c>
      <c r="F32" s="1">
        <v>1</v>
      </c>
      <c r="G32" s="1">
        <f t="shared" si="1"/>
        <v>1100</v>
      </c>
      <c r="H32" s="23"/>
    </row>
    <row r="33" spans="1:8" s="3" customFormat="1" ht="14.25" customHeight="1" x14ac:dyDescent="0.3">
      <c r="A33" s="95" t="s">
        <v>50</v>
      </c>
      <c r="B33" s="95"/>
      <c r="C33" s="23" t="s">
        <v>39</v>
      </c>
      <c r="D33" s="1">
        <v>600</v>
      </c>
      <c r="E33" s="1">
        <v>1</v>
      </c>
      <c r="F33" s="1">
        <v>3</v>
      </c>
      <c r="G33" s="1">
        <f t="shared" si="1"/>
        <v>1800</v>
      </c>
      <c r="H33" s="23"/>
    </row>
    <row r="34" spans="1:8" s="3" customFormat="1" ht="14.25" customHeight="1" x14ac:dyDescent="0.3">
      <c r="A34" s="95"/>
      <c r="B34" s="95"/>
      <c r="C34" s="23" t="s">
        <v>40</v>
      </c>
      <c r="D34" s="1">
        <v>1100</v>
      </c>
      <c r="E34" s="1">
        <v>1</v>
      </c>
      <c r="F34" s="1">
        <v>1</v>
      </c>
      <c r="G34" s="1">
        <f t="shared" si="1"/>
        <v>1100</v>
      </c>
      <c r="H34" s="23"/>
    </row>
    <row r="35" spans="1:8" s="3" customFormat="1" ht="14.25" customHeight="1" x14ac:dyDescent="0.3">
      <c r="A35" s="95" t="s">
        <v>55</v>
      </c>
      <c r="B35" s="95"/>
      <c r="C35" s="23" t="s">
        <v>56</v>
      </c>
      <c r="D35" s="1">
        <v>600</v>
      </c>
      <c r="E35" s="1">
        <v>1</v>
      </c>
      <c r="F35" s="1">
        <v>3</v>
      </c>
      <c r="G35" s="1">
        <f t="shared" si="1"/>
        <v>1800</v>
      </c>
      <c r="H35" s="23"/>
    </row>
    <row r="36" spans="1:8" s="3" customFormat="1" ht="14.25" customHeight="1" x14ac:dyDescent="0.3">
      <c r="A36" s="95"/>
      <c r="B36" s="95"/>
      <c r="C36" s="23" t="s">
        <v>40</v>
      </c>
      <c r="D36" s="1">
        <v>1100</v>
      </c>
      <c r="E36" s="1">
        <v>1</v>
      </c>
      <c r="F36" s="1">
        <v>1</v>
      </c>
      <c r="G36" s="1">
        <f t="shared" si="1"/>
        <v>1100</v>
      </c>
      <c r="H36" s="23"/>
    </row>
    <row r="37" spans="1:8" s="3" customFormat="1" x14ac:dyDescent="0.3">
      <c r="A37" s="95" t="s">
        <v>49</v>
      </c>
      <c r="B37" s="95"/>
      <c r="C37" s="23" t="s">
        <v>42</v>
      </c>
      <c r="D37" s="1">
        <v>1000</v>
      </c>
      <c r="E37" s="1">
        <v>1</v>
      </c>
      <c r="F37" s="1">
        <v>3</v>
      </c>
      <c r="G37" s="1">
        <f t="shared" si="1"/>
        <v>3000</v>
      </c>
      <c r="H37" s="23"/>
    </row>
    <row r="38" spans="1:8" s="3" customFormat="1" ht="14.25" customHeight="1" x14ac:dyDescent="0.3">
      <c r="A38" s="95"/>
      <c r="B38" s="95"/>
      <c r="C38" s="23" t="s">
        <v>40</v>
      </c>
      <c r="D38" s="1">
        <v>1100</v>
      </c>
      <c r="E38" s="1">
        <v>1</v>
      </c>
      <c r="F38" s="1">
        <v>1</v>
      </c>
      <c r="G38" s="1">
        <f t="shared" si="1"/>
        <v>1100</v>
      </c>
      <c r="H38" s="23"/>
    </row>
    <row r="39" spans="1:8" s="3" customFormat="1" ht="16.5" customHeight="1" x14ac:dyDescent="0.3">
      <c r="A39" s="76" t="s">
        <v>13</v>
      </c>
      <c r="B39" s="76"/>
      <c r="C39" s="76"/>
      <c r="D39" s="76"/>
      <c r="E39" s="76"/>
      <c r="F39" s="76"/>
      <c r="G39" s="13"/>
      <c r="H39" s="13"/>
    </row>
    <row r="40" spans="1:8" s="3" customFormat="1" ht="30.75" customHeight="1" x14ac:dyDescent="0.3">
      <c r="A40" s="93" t="s">
        <v>59</v>
      </c>
      <c r="B40" s="94"/>
      <c r="C40" s="16"/>
      <c r="D40" s="1">
        <v>800</v>
      </c>
      <c r="E40" s="1">
        <v>2</v>
      </c>
      <c r="F40" s="1">
        <v>12</v>
      </c>
      <c r="G40" s="1">
        <f>D40*E40*F40</f>
        <v>19200</v>
      </c>
      <c r="H40" s="2" t="s">
        <v>29</v>
      </c>
    </row>
    <row r="41" spans="1:8" s="3" customFormat="1" ht="30.75" customHeight="1" x14ac:dyDescent="0.3">
      <c r="A41" s="93" t="s">
        <v>61</v>
      </c>
      <c r="B41" s="94"/>
      <c r="C41" s="16"/>
      <c r="D41" s="1">
        <v>100</v>
      </c>
      <c r="E41" s="1">
        <v>1</v>
      </c>
      <c r="F41" s="1">
        <v>12</v>
      </c>
      <c r="G41" s="1">
        <f>D41*E41*F41</f>
        <v>1200</v>
      </c>
      <c r="H41" s="2" t="s">
        <v>29</v>
      </c>
    </row>
    <row r="42" spans="1:8" s="3" customFormat="1" ht="16.5" customHeight="1" x14ac:dyDescent="0.3">
      <c r="A42" s="76" t="s">
        <v>14</v>
      </c>
      <c r="B42" s="76"/>
      <c r="C42" s="76"/>
      <c r="D42" s="76"/>
      <c r="E42" s="76"/>
      <c r="F42" s="76"/>
      <c r="G42" s="13"/>
      <c r="H42" s="13"/>
    </row>
    <row r="43" spans="1:8" s="3" customFormat="1" ht="28.5" customHeight="1" x14ac:dyDescent="0.3">
      <c r="A43" s="93" t="s">
        <v>27</v>
      </c>
      <c r="B43" s="94"/>
      <c r="C43" s="23"/>
      <c r="D43" s="27">
        <v>200</v>
      </c>
      <c r="E43" s="27">
        <v>3</v>
      </c>
      <c r="F43" s="1">
        <v>12</v>
      </c>
      <c r="G43" s="1">
        <f>D43*E43*F43</f>
        <v>7200</v>
      </c>
      <c r="H43" s="2" t="s">
        <v>29</v>
      </c>
    </row>
    <row r="44" spans="1:8" s="3" customFormat="1" ht="30.75" customHeight="1" x14ac:dyDescent="0.3">
      <c r="A44" s="93" t="s">
        <v>28</v>
      </c>
      <c r="B44" s="94"/>
      <c r="C44" s="16" t="s">
        <v>30</v>
      </c>
      <c r="D44" s="1">
        <v>20000</v>
      </c>
      <c r="E44" s="1">
        <v>1</v>
      </c>
      <c r="F44" s="1">
        <v>1</v>
      </c>
      <c r="G44" s="1">
        <f>D44*E44*F44</f>
        <v>20000</v>
      </c>
      <c r="H44" s="2" t="s">
        <v>29</v>
      </c>
    </row>
    <row r="45" spans="1:8" s="3" customFormat="1" ht="30.75" customHeight="1" x14ac:dyDescent="0.3">
      <c r="A45" s="93" t="s">
        <v>21</v>
      </c>
      <c r="B45" s="94"/>
      <c r="C45" s="16"/>
      <c r="D45" s="1">
        <v>500</v>
      </c>
      <c r="E45" s="1">
        <v>1</v>
      </c>
      <c r="F45" s="1">
        <v>94</v>
      </c>
      <c r="G45" s="1">
        <f>D45*E45*F45</f>
        <v>47000</v>
      </c>
      <c r="H45" s="2" t="s">
        <v>57</v>
      </c>
    </row>
    <row r="46" spans="1:8" s="17" customFormat="1" ht="15" customHeight="1" x14ac:dyDescent="0.3">
      <c r="A46" s="67" t="s">
        <v>22</v>
      </c>
      <c r="B46" s="67"/>
      <c r="C46" s="67"/>
      <c r="D46" s="67"/>
      <c r="E46" s="67"/>
      <c r="F46" s="67"/>
      <c r="G46" s="21">
        <f>SUM(G9:G45)</f>
        <v>623400</v>
      </c>
    </row>
    <row r="47" spans="1:8" s="17" customFormat="1" ht="15" customHeight="1" x14ac:dyDescent="0.3">
      <c r="A47" s="67" t="s">
        <v>15</v>
      </c>
      <c r="B47" s="67"/>
      <c r="C47" s="67"/>
      <c r="D47" s="67"/>
      <c r="E47" s="67"/>
      <c r="F47" s="67"/>
      <c r="G47" s="20">
        <f>G46*0.1</f>
        <v>62340</v>
      </c>
    </row>
    <row r="48" spans="1:8" s="17" customFormat="1" ht="15" customHeight="1" x14ac:dyDescent="0.3">
      <c r="A48" s="67" t="s">
        <v>16</v>
      </c>
      <c r="B48" s="67"/>
      <c r="C48" s="67"/>
      <c r="D48" s="67"/>
      <c r="E48" s="67"/>
      <c r="F48" s="67"/>
      <c r="G48" s="20">
        <f>G47*0.055</f>
        <v>3428.7</v>
      </c>
    </row>
    <row r="49" spans="1:7" s="17" customFormat="1" ht="15" customHeight="1" x14ac:dyDescent="0.3">
      <c r="A49" s="92" t="s">
        <v>23</v>
      </c>
      <c r="B49" s="92"/>
      <c r="C49" s="92"/>
      <c r="D49" s="92"/>
      <c r="E49" s="92"/>
      <c r="F49" s="92"/>
      <c r="G49" s="22">
        <f>SUM(G46:G48)</f>
        <v>689168.7</v>
      </c>
    </row>
  </sheetData>
  <mergeCells count="30">
    <mergeCell ref="A15:B16"/>
    <mergeCell ref="A17:A18"/>
    <mergeCell ref="A1:C1"/>
    <mergeCell ref="B2:E2"/>
    <mergeCell ref="A7:B7"/>
    <mergeCell ref="A8:F8"/>
    <mergeCell ref="A9:A14"/>
    <mergeCell ref="B9:B14"/>
    <mergeCell ref="A20:F20"/>
    <mergeCell ref="A21:B21"/>
    <mergeCell ref="A22:B23"/>
    <mergeCell ref="A24:B24"/>
    <mergeCell ref="A44:B44"/>
    <mergeCell ref="A42:F42"/>
    <mergeCell ref="A27:B29"/>
    <mergeCell ref="A30:B30"/>
    <mergeCell ref="A31:B32"/>
    <mergeCell ref="A41:B41"/>
    <mergeCell ref="A33:B34"/>
    <mergeCell ref="A48:F48"/>
    <mergeCell ref="A49:F49"/>
    <mergeCell ref="A46:F46"/>
    <mergeCell ref="A45:B45"/>
    <mergeCell ref="A25:B26"/>
    <mergeCell ref="A35:B36"/>
    <mergeCell ref="A37:B38"/>
    <mergeCell ref="A43:B43"/>
    <mergeCell ref="A39:F39"/>
    <mergeCell ref="A40:B40"/>
    <mergeCell ref="A47:F47"/>
  </mergeCells>
  <phoneticPr fontId="1"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emplate/>
  <TotalTime>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2" baseType="variant">
      <vt:variant>
        <vt:lpstr>工作表</vt:lpstr>
      </vt:variant>
      <vt:variant>
        <vt:i4>2</vt:i4>
      </vt:variant>
    </vt:vector>
  </HeadingPairs>
  <TitlesOfParts>
    <vt:vector size="2" baseType="lpstr">
      <vt:lpstr>旅行社</vt:lpstr>
      <vt:lpstr>希尔顿</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Trustwin</dc:creator>
  <cp:lastModifiedBy>86139</cp:lastModifiedBy>
  <cp:revision/>
  <cp:lastPrinted>2019-09-17T01:19:20Z</cp:lastPrinted>
  <dcterms:created xsi:type="dcterms:W3CDTF">1996-12-17T01:32:42Z</dcterms:created>
  <dcterms:modified xsi:type="dcterms:W3CDTF">2019-09-27T10:22:32Z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2052-6.6.0.2461</vt:lpwstr>
  </property>
  <property fmtid="{D5CDD505-2E9C-101B-9397-08002B2CF9AE}" pid="3" name="SV_QUERY_LIST_4F35BF76-6C0D-4D9B-82B2-816C12CF3733">
    <vt:lpwstr>empty_477D106A-C0D6-4607-AEBD-E2C9D60EA279</vt:lpwstr>
  </property>
  <property fmtid="{D5CDD505-2E9C-101B-9397-08002B2CF9AE}" pid="4" name="SV_HIDDEN_GRID_QUERY_LIST_4F35BF76-6C0D-4D9B-82B2-816C12CF3733">
    <vt:lpwstr>empty_477D106A-C0D6-4607-AEBD-E2C9D60EA279</vt:lpwstr>
  </property>
</Properties>
</file>