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andy Guo\2018年\3月\3.29-31 北京\客户报价\"/>
    </mc:Choice>
  </mc:AlternateContent>
  <bookViews>
    <workbookView xWindow="0" yWindow="0" windowWidth="20490" windowHeight="81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4" i="1" l="1"/>
  <c r="H33" i="1" l="1"/>
  <c r="H29" i="1"/>
  <c r="H22" i="1"/>
  <c r="H39" i="1" l="1"/>
  <c r="H37" i="1"/>
  <c r="H32" i="1"/>
  <c r="H28" i="1"/>
  <c r="H26" i="1"/>
  <c r="H25" i="1"/>
  <c r="H21" i="1"/>
  <c r="H20" i="1"/>
  <c r="H19" i="1"/>
  <c r="H10" i="1"/>
  <c r="H7" i="1"/>
  <c r="H56" i="1"/>
  <c r="H53" i="1"/>
  <c r="H49" i="1"/>
  <c r="H27" i="1" l="1"/>
  <c r="H16" i="1"/>
  <c r="H50" i="1" l="1"/>
  <c r="H40" i="1" l="1"/>
  <c r="G43" i="1" s="1"/>
  <c r="H43" i="1" l="1"/>
  <c r="H44" i="1" s="1"/>
  <c r="D59" i="1" l="1"/>
  <c r="H59" i="1" l="1"/>
  <c r="H60" i="1" s="1"/>
</calcChain>
</file>

<file path=xl/sharedStrings.xml><?xml version="1.0" encoding="utf-8"?>
<sst xmlns="http://schemas.openxmlformats.org/spreadsheetml/2006/main" count="206" uniqueCount="114">
  <si>
    <t>会议需求表及报价表格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</si>
  <si>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</si>
  <si>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</si>
  <si>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</si>
  <si>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</si>
  <si>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</si>
  <si>
    <t>项  目</t>
  </si>
  <si>
    <t>内  容</t>
  </si>
  <si>
    <t>数量</t>
  </si>
  <si>
    <t>天数</t>
  </si>
  <si>
    <t>单位</t>
  </si>
  <si>
    <t>单价（RMB）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</si>
  <si>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</si>
  <si>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</si>
  <si>
    <t>A</t>
  </si>
  <si>
    <t>酒店(北京首都机场、武汉）：</t>
  </si>
  <si>
    <t>A-1</t>
  </si>
  <si>
    <t>间/晚</t>
  </si>
  <si>
    <t>A-2</t>
  </si>
  <si>
    <t>A-3</t>
  </si>
  <si>
    <t>人数</t>
  </si>
  <si>
    <t>次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</si>
  <si>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</si>
  <si>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</si>
  <si>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投影仪/幕布</t>
  </si>
  <si>
    <t>说明流明和尺寸</t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</si>
  <si>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</si>
  <si>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</si>
  <si>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</si>
  <si>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</si>
  <si>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话筒</t>
  </si>
  <si>
    <t>有线/无线，数量</t>
  </si>
  <si>
    <t>个/天</t>
  </si>
  <si>
    <t>会场设备</t>
  </si>
  <si>
    <t>视频切换、反看板、计时器、音频设备等</t>
  </si>
  <si>
    <t>台/天</t>
  </si>
  <si>
    <t>讲台/签到台鲜花</t>
  </si>
  <si>
    <t>合计</t>
  </si>
  <si>
    <t>B</t>
  </si>
  <si>
    <t>B-1</t>
  </si>
  <si>
    <t>人</t>
  </si>
  <si>
    <t>B-2</t>
  </si>
  <si>
    <t>B-3</t>
  </si>
  <si>
    <t>C</t>
  </si>
  <si>
    <t>交通</t>
  </si>
  <si>
    <t>C-1</t>
  </si>
  <si>
    <t>机场接送机用车</t>
  </si>
  <si>
    <t>高铁站接送机用车</t>
  </si>
  <si>
    <t>C-4</t>
  </si>
  <si>
    <t>高铁票</t>
  </si>
  <si>
    <t>D</t>
  </si>
  <si>
    <t>其他费用</t>
  </si>
  <si>
    <t>D-1</t>
  </si>
  <si>
    <t>保险费</t>
  </si>
  <si>
    <t>E</t>
  </si>
  <si>
    <t>工作人员费用</t>
  </si>
  <si>
    <t>E-1</t>
  </si>
  <si>
    <t>接送机人员</t>
  </si>
  <si>
    <t>E-2</t>
  </si>
  <si>
    <t>地陪</t>
  </si>
  <si>
    <t>以上总计</t>
  </si>
  <si>
    <t>F</t>
  </si>
  <si>
    <t>服务费</t>
  </si>
  <si>
    <t>F-1</t>
  </si>
  <si>
    <t>G</t>
  </si>
  <si>
    <t>现场服务人员费用</t>
  </si>
  <si>
    <t>G-1</t>
  </si>
  <si>
    <t>全陪工作人员费用</t>
  </si>
  <si>
    <t>机票</t>
  </si>
  <si>
    <t>G-2</t>
  </si>
  <si>
    <t>房费</t>
  </si>
  <si>
    <t>G-3</t>
  </si>
  <si>
    <t>补助</t>
  </si>
  <si>
    <t>H</t>
  </si>
  <si>
    <t>H1</t>
  </si>
  <si>
    <t>经济舱（国内）</t>
  </si>
  <si>
    <t>H2</t>
  </si>
  <si>
    <t>经济舱（国际）</t>
  </si>
  <si>
    <t>H3</t>
  </si>
  <si>
    <t>商务舱（国际）</t>
  </si>
  <si>
    <t>J</t>
  </si>
  <si>
    <t>税金</t>
  </si>
  <si>
    <t>J-1</t>
  </si>
  <si>
    <t>总计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</si>
  <si>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</si>
  <si>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北京希尔顿逸林酒店</t>
    <phoneticPr fontId="26" type="noConversion"/>
  </si>
  <si>
    <t>会议室</t>
    <phoneticPr fontId="26" type="noConversion"/>
  </si>
  <si>
    <t>房间学会已经指定</t>
    <phoneticPr fontId="26" type="noConversion"/>
  </si>
  <si>
    <t>晚餐3月29日</t>
    <phoneticPr fontId="26" type="noConversion"/>
  </si>
  <si>
    <t>午餐3月30日</t>
    <phoneticPr fontId="26" type="noConversion"/>
  </si>
  <si>
    <t>晚餐3月30日</t>
    <phoneticPr fontId="26" type="noConversion"/>
  </si>
  <si>
    <t>济南、沈阳</t>
    <phoneticPr fontId="26" type="noConversion"/>
  </si>
  <si>
    <t>福州、武汉、西安</t>
    <phoneticPr fontId="26" type="noConversion"/>
  </si>
  <si>
    <t>大床或标准间各一半</t>
    <phoneticPr fontId="26" type="noConversion"/>
  </si>
  <si>
    <t>30人起订</t>
    <phoneticPr fontId="26" type="noConversion"/>
  </si>
  <si>
    <t>10人起订</t>
    <phoneticPr fontId="26" type="noConversion"/>
  </si>
  <si>
    <t>自助/桌餐， 酒店自助晚餐</t>
    <phoneticPr fontId="26" type="noConversion"/>
  </si>
  <si>
    <t>自助/桌餐， 酒店自助晚餐</t>
    <phoneticPr fontId="26" type="noConversion"/>
  </si>
  <si>
    <t>自助/桌餐， 酒店自助午餐</t>
    <phoneticPr fontId="26" type="noConversion"/>
  </si>
  <si>
    <t>用餐</t>
    <phoneticPr fontId="26" type="noConversion"/>
  </si>
  <si>
    <t>接送机 小车</t>
    <phoneticPr fontId="26" type="noConversion"/>
  </si>
  <si>
    <t>接送站 小车</t>
    <phoneticPr fontId="26" type="noConversion"/>
  </si>
  <si>
    <t>预估数量，最终以实际发生为准</t>
    <phoneticPr fontId="26" type="noConversion"/>
  </si>
  <si>
    <t>辆/趟</t>
    <phoneticPr fontId="26" type="noConversion"/>
  </si>
  <si>
    <t>人/天</t>
    <phoneticPr fontId="26" type="noConversion"/>
  </si>
  <si>
    <t>按照高铁票一等座平均票价预估，最终以实际出票为准</t>
    <phoneticPr fontId="26" type="noConversion"/>
  </si>
  <si>
    <t>次</t>
    <phoneticPr fontId="26" type="noConversion"/>
  </si>
  <si>
    <t>机票为预估价格，最终以实际出票金额为准</t>
    <phoneticPr fontId="26" type="noConversion"/>
  </si>
  <si>
    <t>会议时间：2018.3.29-3.31   人数：90      地点：北京       供应商名称：康辉集团北京国际会议展览有限公司     联系人：郭海燕     联系电话：13810995220</t>
    <phoneticPr fontId="26" type="noConversion"/>
  </si>
  <si>
    <t>会议室学会指定；场租60000</t>
    <phoneticPr fontId="26" type="noConversion"/>
  </si>
  <si>
    <t>D-2</t>
  </si>
  <si>
    <t>讲课费</t>
    <phoneticPr fontId="26" type="noConversion"/>
  </si>
  <si>
    <t>人</t>
    <phoneticPr fontId="26" type="noConversion"/>
  </si>
  <si>
    <t>按照需求预估，以实际发生为准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</si>
</sst>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7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9"/>
      <color indexed="8"/>
      <name val="Times New Roman"/>
      <family val="1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22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vertical="center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40" fontId="12" fillId="3" borderId="0" xfId="2" applyNumberFormat="1" applyFont="1" applyFill="1" applyBorder="1" applyAlignment="1">
      <alignment horizontal="right" vertical="center"/>
    </xf>
    <xf numFmtId="4" fontId="9" fillId="0" borderId="0" xfId="2" applyNumberFormat="1" applyFont="1" applyFill="1" applyBorder="1">
      <alignment vertical="center"/>
    </xf>
    <xf numFmtId="0" fontId="10" fillId="4" borderId="0" xfId="2" applyFont="1" applyFill="1" applyBorder="1" applyAlignment="1">
      <alignment vertical="center" wrapText="1"/>
    </xf>
    <xf numFmtId="0" fontId="11" fillId="4" borderId="0" xfId="2" applyFont="1" applyFill="1" applyBorder="1" applyAlignment="1">
      <alignment horizontal="left" vertical="center"/>
    </xf>
    <xf numFmtId="0" fontId="12" fillId="4" borderId="0" xfId="2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4" borderId="0" xfId="2" applyFont="1" applyFill="1" applyBorder="1" applyAlignment="1">
      <alignment horizontal="left" vertical="center" wrapText="1"/>
    </xf>
    <xf numFmtId="0" fontId="10" fillId="3" borderId="0" xfId="2" applyFont="1" applyFill="1" applyBorder="1" applyAlignment="1">
      <alignment vertical="center" wrapText="1"/>
    </xf>
    <xf numFmtId="0" fontId="10" fillId="4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7" fillId="0" borderId="0" xfId="2" applyFont="1" applyBorder="1" applyAlignment="1">
      <alignment horizontal="left" vertical="center"/>
    </xf>
    <xf numFmtId="4" fontId="7" fillId="0" borderId="0" xfId="2" applyNumberFormat="1" applyFont="1" applyFill="1" applyBorder="1">
      <alignment vertical="center"/>
    </xf>
    <xf numFmtId="0" fontId="9" fillId="6" borderId="0" xfId="2" applyFont="1" applyFill="1" applyBorder="1" applyAlignment="1">
      <alignment horizontal="center" vertical="center"/>
    </xf>
    <xf numFmtId="0" fontId="15" fillId="4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4" fontId="9" fillId="3" borderId="0" xfId="2" applyNumberFormat="1" applyFont="1" applyFill="1" applyBorder="1">
      <alignment vertical="center"/>
    </xf>
    <xf numFmtId="4" fontId="7" fillId="0" borderId="0" xfId="2" applyNumberFormat="1" applyFont="1" applyBorder="1">
      <alignment vertical="center"/>
    </xf>
    <xf numFmtId="4" fontId="9" fillId="6" borderId="0" xfId="2" applyNumberFormat="1" applyFont="1" applyFill="1" applyBorder="1">
      <alignment vertical="center"/>
    </xf>
    <xf numFmtId="0" fontId="15" fillId="0" borderId="0" xfId="2" applyFont="1" applyBorder="1">
      <alignment vertical="center"/>
    </xf>
    <xf numFmtId="0" fontId="15" fillId="0" borderId="0" xfId="2" applyFont="1" applyFill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12" fillId="7" borderId="0" xfId="2" applyFont="1" applyFill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4" fontId="7" fillId="8" borderId="0" xfId="2" applyNumberFormat="1" applyFont="1" applyFill="1" applyBorder="1">
      <alignment vertical="center"/>
    </xf>
    <xf numFmtId="176" fontId="9" fillId="3" borderId="0" xfId="2" applyNumberFormat="1" applyFont="1" applyFill="1" applyBorder="1">
      <alignment vertical="center"/>
    </xf>
    <xf numFmtId="0" fontId="10" fillId="0" borderId="0" xfId="2" applyFont="1" applyBorder="1" applyAlignment="1">
      <alignment vertical="center" wrapText="1"/>
    </xf>
    <xf numFmtId="0" fontId="15" fillId="8" borderId="0" xfId="2" applyFont="1" applyFill="1" applyBorder="1">
      <alignment vertical="center"/>
    </xf>
    <xf numFmtId="0" fontId="9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left" vertical="center" wrapText="1"/>
    </xf>
    <xf numFmtId="0" fontId="17" fillId="9" borderId="0" xfId="2" applyFont="1" applyFill="1" applyBorder="1" applyAlignment="1">
      <alignment vertical="center"/>
    </xf>
    <xf numFmtId="176" fontId="17" fillId="9" borderId="0" xfId="2" applyNumberFormat="1" applyFont="1" applyFill="1" applyBorder="1" applyAlignment="1">
      <alignment horizontal="right" vertical="center"/>
    </xf>
    <xf numFmtId="0" fontId="20" fillId="0" borderId="0" xfId="2" applyFont="1" applyBorder="1" applyAlignment="1">
      <alignment vertical="center" wrapText="1"/>
    </xf>
    <xf numFmtId="0" fontId="20" fillId="0" borderId="0" xfId="2" applyFont="1" applyBorder="1">
      <alignment vertical="center"/>
    </xf>
    <xf numFmtId="176" fontId="21" fillId="9" borderId="0" xfId="2" applyNumberFormat="1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7" fillId="8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4" fontId="9" fillId="6" borderId="0" xfId="2" applyNumberFormat="1" applyFont="1" applyFill="1" applyBorder="1" applyAlignment="1">
      <alignment horizontal="center" vertical="center"/>
    </xf>
    <xf numFmtId="0" fontId="9" fillId="6" borderId="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_Sheet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52" workbookViewId="0">
      <selection activeCell="G65" sqref="G65"/>
    </sheetView>
  </sheetViews>
  <sheetFormatPr defaultColWidth="9" defaultRowHeight="13.5"/>
  <cols>
    <col min="1" max="1" width="9" style="1"/>
    <col min="2" max="2" width="20.875" style="1" customWidth="1"/>
    <col min="3" max="3" width="31.5" style="1" customWidth="1"/>
    <col min="4" max="6" width="9" style="1"/>
    <col min="7" max="7" width="17.125" style="1" customWidth="1"/>
    <col min="8" max="8" width="12.375" style="1" customWidth="1"/>
    <col min="9" max="9" width="36.875" style="1" customWidth="1"/>
    <col min="10" max="16384" width="9" style="1"/>
  </cols>
  <sheetData>
    <row r="1" spans="1:9" ht="18.75">
      <c r="A1" s="68" t="s">
        <v>0</v>
      </c>
      <c r="B1" s="69"/>
      <c r="C1" s="69"/>
      <c r="D1" s="69"/>
      <c r="E1" s="69"/>
      <c r="F1" s="69"/>
      <c r="G1" s="69"/>
      <c r="H1" s="69"/>
      <c r="I1" s="69"/>
    </row>
    <row r="2" spans="1:9" ht="23.25" customHeight="1">
      <c r="A2" s="70" t="s">
        <v>108</v>
      </c>
      <c r="B2" s="71"/>
      <c r="C2" s="71"/>
      <c r="D2" s="71"/>
      <c r="E2" s="71"/>
      <c r="F2" s="71"/>
      <c r="G2" s="71"/>
      <c r="H2" s="71"/>
      <c r="I2" s="71"/>
    </row>
    <row r="3" spans="1:9" ht="45" customHeight="1">
      <c r="A3" s="2" t="s">
        <v>1</v>
      </c>
      <c r="B3" s="72" t="s">
        <v>2</v>
      </c>
      <c r="C3" s="72"/>
      <c r="D3" s="72"/>
      <c r="E3" s="72"/>
      <c r="F3" s="72"/>
      <c r="G3" s="72"/>
      <c r="H3" s="72"/>
      <c r="I3" s="72"/>
    </row>
    <row r="4" spans="1:9" ht="18.75">
      <c r="A4" s="73" t="s">
        <v>3</v>
      </c>
      <c r="B4" s="74"/>
      <c r="C4" s="74"/>
      <c r="D4" s="74"/>
      <c r="E4" s="74"/>
      <c r="F4" s="74"/>
      <c r="G4" s="73" t="s">
        <v>4</v>
      </c>
      <c r="H4" s="74"/>
      <c r="I4" s="74"/>
    </row>
    <row r="5" spans="1:9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3" t="s">
        <v>13</v>
      </c>
    </row>
    <row r="6" spans="1:9" ht="24.6" customHeight="1">
      <c r="A6" s="4" t="s">
        <v>14</v>
      </c>
      <c r="B6" s="61" t="s">
        <v>15</v>
      </c>
      <c r="C6" s="61"/>
      <c r="D6" s="61"/>
      <c r="E6" s="61"/>
      <c r="F6" s="61"/>
      <c r="G6" s="61"/>
      <c r="H6" s="61"/>
      <c r="I6" s="34"/>
    </row>
    <row r="7" spans="1:9">
      <c r="A7" s="6" t="s">
        <v>16</v>
      </c>
      <c r="B7" s="7" t="s">
        <v>85</v>
      </c>
      <c r="C7" s="8" t="s">
        <v>93</v>
      </c>
      <c r="D7" s="9">
        <v>45</v>
      </c>
      <c r="E7" s="9">
        <v>2</v>
      </c>
      <c r="F7" s="10" t="s">
        <v>17</v>
      </c>
      <c r="G7" s="11">
        <v>700</v>
      </c>
      <c r="H7" s="12">
        <f>D7*E7*G7</f>
        <v>63000</v>
      </c>
      <c r="I7" s="45" t="s">
        <v>87</v>
      </c>
    </row>
    <row r="8" spans="1:9">
      <c r="A8" s="6" t="s">
        <v>18</v>
      </c>
      <c r="B8" s="13"/>
      <c r="C8" s="14"/>
      <c r="D8" s="15"/>
      <c r="E8" s="15"/>
      <c r="F8" s="10"/>
      <c r="G8" s="11"/>
      <c r="H8" s="12"/>
      <c r="I8" s="45"/>
    </row>
    <row r="9" spans="1:9" ht="20.45" customHeight="1">
      <c r="A9" s="16" t="s">
        <v>5</v>
      </c>
      <c r="B9" s="16" t="s">
        <v>6</v>
      </c>
      <c r="C9" s="16" t="s">
        <v>7</v>
      </c>
      <c r="D9" s="17" t="s">
        <v>20</v>
      </c>
      <c r="E9" s="17" t="s">
        <v>21</v>
      </c>
      <c r="F9" s="16" t="s">
        <v>10</v>
      </c>
      <c r="G9" s="16" t="s">
        <v>11</v>
      </c>
      <c r="H9" s="16" t="s">
        <v>22</v>
      </c>
      <c r="I9" s="16" t="s">
        <v>13</v>
      </c>
    </row>
    <row r="10" spans="1:9" ht="21.6" customHeight="1">
      <c r="A10" s="58" t="s">
        <v>19</v>
      </c>
      <c r="B10" s="19" t="s">
        <v>86</v>
      </c>
      <c r="C10" s="20"/>
      <c r="D10" s="15">
        <v>200</v>
      </c>
      <c r="E10" s="15">
        <v>1</v>
      </c>
      <c r="F10" s="10" t="s">
        <v>23</v>
      </c>
      <c r="G10" s="21">
        <v>300</v>
      </c>
      <c r="H10" s="12">
        <f>D10*E10*G10</f>
        <v>60000</v>
      </c>
      <c r="I10" s="21" t="s">
        <v>109</v>
      </c>
    </row>
    <row r="11" spans="1:9" ht="23.45" customHeight="1">
      <c r="A11" s="58"/>
      <c r="B11" s="19" t="s">
        <v>24</v>
      </c>
      <c r="C11" s="22" t="s">
        <v>25</v>
      </c>
      <c r="D11" s="15"/>
      <c r="E11" s="15"/>
      <c r="F11" s="10" t="s">
        <v>26</v>
      </c>
      <c r="G11" s="11"/>
      <c r="H11" s="12"/>
      <c r="I11" s="21"/>
    </row>
    <row r="12" spans="1:9" ht="24" customHeight="1">
      <c r="A12" s="58"/>
      <c r="B12" s="19" t="s">
        <v>27</v>
      </c>
      <c r="C12" s="22" t="s">
        <v>28</v>
      </c>
      <c r="D12" s="15"/>
      <c r="E12" s="15"/>
      <c r="F12" s="10" t="s">
        <v>29</v>
      </c>
      <c r="G12" s="11"/>
      <c r="H12" s="12"/>
      <c r="I12" s="21"/>
    </row>
    <row r="13" spans="1:9" ht="22.9" customHeight="1">
      <c r="A13" s="58"/>
      <c r="B13" s="19" t="s">
        <v>30</v>
      </c>
      <c r="C13" s="22" t="s">
        <v>31</v>
      </c>
      <c r="D13" s="15"/>
      <c r="E13" s="15"/>
      <c r="F13" s="10" t="s">
        <v>32</v>
      </c>
      <c r="G13" s="11"/>
      <c r="H13" s="12"/>
      <c r="I13" s="21"/>
    </row>
    <row r="14" spans="1:9" ht="22.15" customHeight="1">
      <c r="A14" s="58"/>
      <c r="B14" s="23" t="s">
        <v>33</v>
      </c>
      <c r="C14" s="22" t="s">
        <v>34</v>
      </c>
      <c r="D14" s="15"/>
      <c r="E14" s="15"/>
      <c r="F14" s="10" t="s">
        <v>35</v>
      </c>
      <c r="G14" s="11"/>
      <c r="H14" s="12"/>
      <c r="I14" s="21"/>
    </row>
    <row r="15" spans="1:9" ht="27.6" customHeight="1">
      <c r="A15" s="58"/>
      <c r="B15" s="19" t="s">
        <v>36</v>
      </c>
      <c r="C15" s="22"/>
      <c r="D15" s="15"/>
      <c r="E15" s="15"/>
      <c r="F15" s="10" t="s">
        <v>32</v>
      </c>
      <c r="G15" s="11"/>
      <c r="H15" s="12"/>
      <c r="I15" s="21"/>
    </row>
    <row r="16" spans="1:9">
      <c r="A16" s="64" t="s">
        <v>37</v>
      </c>
      <c r="B16" s="64"/>
      <c r="C16" s="64"/>
      <c r="D16" s="64"/>
      <c r="E16" s="64"/>
      <c r="F16" s="64"/>
      <c r="G16" s="64"/>
      <c r="H16" s="25">
        <f>SUM(H7:H15)</f>
        <v>123000</v>
      </c>
      <c r="I16" s="45"/>
    </row>
    <row r="17" spans="1:9">
      <c r="A17" s="16" t="s">
        <v>5</v>
      </c>
      <c r="B17" s="16" t="s">
        <v>6</v>
      </c>
      <c r="C17" s="16" t="s">
        <v>7</v>
      </c>
      <c r="D17" s="17" t="s">
        <v>20</v>
      </c>
      <c r="E17" s="17" t="s">
        <v>21</v>
      </c>
      <c r="F17" s="16" t="s">
        <v>10</v>
      </c>
      <c r="G17" s="16" t="s">
        <v>11</v>
      </c>
      <c r="H17" s="16" t="s">
        <v>22</v>
      </c>
      <c r="I17" s="16" t="s">
        <v>13</v>
      </c>
    </row>
    <row r="18" spans="1:9" ht="24" customHeight="1">
      <c r="A18" s="4" t="s">
        <v>38</v>
      </c>
      <c r="B18" s="61" t="s">
        <v>99</v>
      </c>
      <c r="C18" s="61"/>
      <c r="D18" s="61"/>
      <c r="E18" s="61"/>
      <c r="F18" s="61"/>
      <c r="G18" s="61"/>
      <c r="H18" s="61"/>
      <c r="I18" s="34"/>
    </row>
    <row r="19" spans="1:9" ht="20.45" customHeight="1">
      <c r="A19" s="26" t="s">
        <v>39</v>
      </c>
      <c r="B19" s="27" t="s">
        <v>88</v>
      </c>
      <c r="C19" s="27" t="s">
        <v>96</v>
      </c>
      <c r="D19" s="15">
        <v>45</v>
      </c>
      <c r="E19" s="15">
        <v>1</v>
      </c>
      <c r="F19" s="28" t="s">
        <v>40</v>
      </c>
      <c r="G19" s="11">
        <v>260</v>
      </c>
      <c r="H19" s="12">
        <f>D19*E19*G19</f>
        <v>11700</v>
      </c>
      <c r="I19" s="7" t="s">
        <v>95</v>
      </c>
    </row>
    <row r="20" spans="1:9">
      <c r="A20" s="18" t="s">
        <v>41</v>
      </c>
      <c r="B20" s="27" t="s">
        <v>89</v>
      </c>
      <c r="C20" s="27" t="s">
        <v>98</v>
      </c>
      <c r="D20" s="15">
        <v>90</v>
      </c>
      <c r="E20" s="15">
        <v>1</v>
      </c>
      <c r="F20" s="29" t="s">
        <v>40</v>
      </c>
      <c r="G20" s="11">
        <v>180</v>
      </c>
      <c r="H20" s="12">
        <f>D20*E20*G20</f>
        <v>16200</v>
      </c>
      <c r="I20" s="7" t="s">
        <v>94</v>
      </c>
    </row>
    <row r="21" spans="1:9" ht="19.899999999999999" customHeight="1">
      <c r="A21" s="18" t="s">
        <v>42</v>
      </c>
      <c r="B21" s="27" t="s">
        <v>90</v>
      </c>
      <c r="C21" s="27" t="s">
        <v>97</v>
      </c>
      <c r="D21" s="15">
        <v>30</v>
      </c>
      <c r="E21" s="15">
        <v>1</v>
      </c>
      <c r="F21" s="29" t="s">
        <v>40</v>
      </c>
      <c r="G21" s="11">
        <v>260</v>
      </c>
      <c r="H21" s="12">
        <f>D21*E21*G21</f>
        <v>7800</v>
      </c>
      <c r="I21" s="7" t="s">
        <v>95</v>
      </c>
    </row>
    <row r="22" spans="1:9">
      <c r="A22" s="64" t="s">
        <v>37</v>
      </c>
      <c r="B22" s="64"/>
      <c r="C22" s="64"/>
      <c r="D22" s="64"/>
      <c r="E22" s="64"/>
      <c r="F22" s="64"/>
      <c r="G22" s="64"/>
      <c r="H22" s="32">
        <f>SUM(H19:H21)</f>
        <v>35700</v>
      </c>
      <c r="I22" s="34"/>
    </row>
    <row r="23" spans="1:9">
      <c r="A23" s="16" t="s">
        <v>5</v>
      </c>
      <c r="B23" s="16" t="s">
        <v>6</v>
      </c>
      <c r="C23" s="16" t="s">
        <v>7</v>
      </c>
      <c r="D23" s="17" t="s">
        <v>8</v>
      </c>
      <c r="E23" s="17" t="s">
        <v>21</v>
      </c>
      <c r="F23" s="16" t="s">
        <v>10</v>
      </c>
      <c r="G23" s="16" t="s">
        <v>11</v>
      </c>
      <c r="H23" s="16" t="s">
        <v>22</v>
      </c>
      <c r="I23" s="16" t="s">
        <v>13</v>
      </c>
    </row>
    <row r="24" spans="1:9" ht="22.9" customHeight="1">
      <c r="A24" s="4" t="s">
        <v>43</v>
      </c>
      <c r="B24" s="61" t="s">
        <v>44</v>
      </c>
      <c r="C24" s="61"/>
      <c r="D24" s="61"/>
      <c r="E24" s="61"/>
      <c r="F24" s="61"/>
      <c r="G24" s="61"/>
      <c r="H24" s="61"/>
      <c r="I24" s="34"/>
    </row>
    <row r="25" spans="1:9" ht="22.9" customHeight="1">
      <c r="A25" s="58" t="s">
        <v>45</v>
      </c>
      <c r="B25" s="23" t="s">
        <v>46</v>
      </c>
      <c r="C25" s="23" t="s">
        <v>100</v>
      </c>
      <c r="D25" s="9">
        <v>40</v>
      </c>
      <c r="E25" s="9">
        <v>2</v>
      </c>
      <c r="F25" s="10" t="s">
        <v>103</v>
      </c>
      <c r="G25" s="31">
        <v>280</v>
      </c>
      <c r="H25" s="33">
        <f>D25*E25*G25</f>
        <v>22400</v>
      </c>
      <c r="I25" s="7" t="s">
        <v>102</v>
      </c>
    </row>
    <row r="26" spans="1:9" ht="19.899999999999999" customHeight="1">
      <c r="A26" s="58"/>
      <c r="B26" s="27" t="s">
        <v>47</v>
      </c>
      <c r="C26" s="27" t="s">
        <v>101</v>
      </c>
      <c r="D26" s="15">
        <v>15</v>
      </c>
      <c r="E26" s="15">
        <v>2</v>
      </c>
      <c r="F26" s="10" t="s">
        <v>103</v>
      </c>
      <c r="G26" s="31">
        <v>280</v>
      </c>
      <c r="H26" s="33">
        <f>D26*E26*G26</f>
        <v>8400</v>
      </c>
      <c r="I26" s="7" t="s">
        <v>102</v>
      </c>
    </row>
    <row r="27" spans="1:9">
      <c r="A27" s="58"/>
      <c r="B27" s="27"/>
      <c r="C27" s="27"/>
      <c r="D27" s="15"/>
      <c r="E27" s="15"/>
      <c r="F27" s="29"/>
      <c r="G27" s="31"/>
      <c r="H27" s="12">
        <f t="shared" ref="H27" si="0">D27*E27*G27</f>
        <v>0</v>
      </c>
      <c r="I27" s="7"/>
    </row>
    <row r="28" spans="1:9">
      <c r="A28" s="54" t="s">
        <v>48</v>
      </c>
      <c r="B28" s="55" t="s">
        <v>49</v>
      </c>
      <c r="C28" s="35" t="s">
        <v>91</v>
      </c>
      <c r="D28" s="36">
        <v>15</v>
      </c>
      <c r="E28" s="36">
        <v>2</v>
      </c>
      <c r="F28" s="37"/>
      <c r="G28" s="31">
        <v>300</v>
      </c>
      <c r="H28" s="12">
        <f>D28*E28*G28</f>
        <v>9000</v>
      </c>
      <c r="I28" s="29" t="s">
        <v>105</v>
      </c>
    </row>
    <row r="29" spans="1:9">
      <c r="A29" s="64" t="s">
        <v>37</v>
      </c>
      <c r="B29" s="64"/>
      <c r="C29" s="64"/>
      <c r="D29" s="64"/>
      <c r="E29" s="64"/>
      <c r="F29" s="64"/>
      <c r="G29" s="64"/>
      <c r="H29" s="32">
        <f>SUM(H25:H28)</f>
        <v>39800</v>
      </c>
      <c r="I29" s="34"/>
    </row>
    <row r="30" spans="1:9">
      <c r="A30" s="16" t="s">
        <v>5</v>
      </c>
      <c r="B30" s="16" t="s">
        <v>6</v>
      </c>
      <c r="C30" s="16" t="s">
        <v>7</v>
      </c>
      <c r="D30" s="60" t="s">
        <v>8</v>
      </c>
      <c r="E30" s="60"/>
      <c r="F30" s="16" t="s">
        <v>10</v>
      </c>
      <c r="G30" s="16" t="s">
        <v>11</v>
      </c>
      <c r="H30" s="16" t="s">
        <v>22</v>
      </c>
      <c r="I30" s="16" t="s">
        <v>13</v>
      </c>
    </row>
    <row r="31" spans="1:9">
      <c r="A31" s="4" t="s">
        <v>50</v>
      </c>
      <c r="B31" s="61" t="s">
        <v>51</v>
      </c>
      <c r="C31" s="61"/>
      <c r="D31" s="61"/>
      <c r="E31" s="61"/>
      <c r="F31" s="61"/>
      <c r="G31" s="61"/>
      <c r="H31" s="61"/>
      <c r="I31" s="34"/>
    </row>
    <row r="32" spans="1:9" ht="23.45" customHeight="1">
      <c r="A32" s="18" t="s">
        <v>52</v>
      </c>
      <c r="B32" s="23" t="s">
        <v>53</v>
      </c>
      <c r="C32" s="38"/>
      <c r="D32" s="39">
        <v>48</v>
      </c>
      <c r="E32" s="39">
        <v>1</v>
      </c>
      <c r="F32" s="29" t="s">
        <v>40</v>
      </c>
      <c r="G32" s="11">
        <v>15</v>
      </c>
      <c r="H32" s="12">
        <f>D32*E32*G32</f>
        <v>720</v>
      </c>
      <c r="I32" s="34"/>
    </row>
    <row r="33" spans="1:9" ht="23.45" customHeight="1">
      <c r="A33" s="57" t="s">
        <v>110</v>
      </c>
      <c r="B33" s="23" t="s">
        <v>111</v>
      </c>
      <c r="C33" s="38"/>
      <c r="D33" s="39">
        <v>6</v>
      </c>
      <c r="E33" s="39">
        <v>1</v>
      </c>
      <c r="F33" s="29" t="s">
        <v>112</v>
      </c>
      <c r="G33" s="11">
        <v>3000</v>
      </c>
      <c r="H33" s="12">
        <f>D33*E33*G33</f>
        <v>18000</v>
      </c>
      <c r="I33" s="34" t="s">
        <v>113</v>
      </c>
    </row>
    <row r="34" spans="1:9">
      <c r="A34" s="64" t="s">
        <v>37</v>
      </c>
      <c r="B34" s="64"/>
      <c r="C34" s="64"/>
      <c r="D34" s="64"/>
      <c r="E34" s="64"/>
      <c r="F34" s="64"/>
      <c r="G34" s="64"/>
      <c r="H34" s="32">
        <f>SUM(H32:H33)</f>
        <v>18720</v>
      </c>
      <c r="I34" s="34"/>
    </row>
    <row r="35" spans="1:9">
      <c r="A35" s="16" t="s">
        <v>5</v>
      </c>
      <c r="B35" s="16" t="s">
        <v>6</v>
      </c>
      <c r="C35" s="16" t="s">
        <v>7</v>
      </c>
      <c r="D35" s="17" t="s">
        <v>20</v>
      </c>
      <c r="E35" s="17" t="s">
        <v>9</v>
      </c>
      <c r="F35" s="16" t="s">
        <v>10</v>
      </c>
      <c r="G35" s="16" t="s">
        <v>11</v>
      </c>
      <c r="H35" s="16" t="s">
        <v>22</v>
      </c>
      <c r="I35" s="16" t="s">
        <v>13</v>
      </c>
    </row>
    <row r="36" spans="1:9">
      <c r="A36" s="4" t="s">
        <v>54</v>
      </c>
      <c r="B36" s="64" t="s">
        <v>55</v>
      </c>
      <c r="C36" s="64"/>
      <c r="D36" s="64"/>
      <c r="E36" s="64"/>
      <c r="F36" s="64"/>
      <c r="G36" s="64"/>
      <c r="H36" s="64"/>
      <c r="I36" s="64"/>
    </row>
    <row r="37" spans="1:9">
      <c r="A37" s="18" t="s">
        <v>56</v>
      </c>
      <c r="B37" s="40" t="s">
        <v>57</v>
      </c>
      <c r="C37" s="24"/>
      <c r="D37" s="41">
        <v>3</v>
      </c>
      <c r="E37" s="41">
        <v>1</v>
      </c>
      <c r="F37" s="29" t="s">
        <v>104</v>
      </c>
      <c r="G37" s="11">
        <v>500</v>
      </c>
      <c r="H37" s="12">
        <f>D37*E37*G37</f>
        <v>1500</v>
      </c>
      <c r="I37" s="34"/>
    </row>
    <row r="38" spans="1:9">
      <c r="A38" s="18" t="s">
        <v>58</v>
      </c>
      <c r="B38" s="40" t="s">
        <v>59</v>
      </c>
      <c r="C38" s="24"/>
      <c r="D38" s="15"/>
      <c r="E38" s="15"/>
      <c r="F38" s="29"/>
      <c r="G38" s="11"/>
      <c r="H38" s="12"/>
      <c r="I38" s="34"/>
    </row>
    <row r="39" spans="1:9">
      <c r="A39" s="64" t="s">
        <v>37</v>
      </c>
      <c r="B39" s="64"/>
      <c r="C39" s="64"/>
      <c r="D39" s="64"/>
      <c r="E39" s="64"/>
      <c r="F39" s="64"/>
      <c r="G39" s="64"/>
      <c r="H39" s="32">
        <f>SUM(H37:H38)</f>
        <v>1500</v>
      </c>
      <c r="I39" s="34"/>
    </row>
    <row r="40" spans="1:9">
      <c r="A40" s="42" t="s">
        <v>60</v>
      </c>
      <c r="B40" s="42"/>
      <c r="C40" s="42"/>
      <c r="D40" s="42"/>
      <c r="E40" s="42"/>
      <c r="F40" s="42"/>
      <c r="G40" s="42"/>
      <c r="H40" s="43">
        <f>SUM(H16,H22,H29,H34,H39)</f>
        <v>218720</v>
      </c>
      <c r="I40" s="46"/>
    </row>
    <row r="41" spans="1:9">
      <c r="A41" s="16" t="s">
        <v>5</v>
      </c>
      <c r="B41" s="16" t="s">
        <v>6</v>
      </c>
      <c r="C41" s="16" t="s">
        <v>7</v>
      </c>
      <c r="D41" s="60" t="s">
        <v>8</v>
      </c>
      <c r="E41" s="60"/>
      <c r="F41" s="16" t="s">
        <v>10</v>
      </c>
      <c r="G41" s="16" t="s">
        <v>11</v>
      </c>
      <c r="H41" s="16" t="s">
        <v>22</v>
      </c>
      <c r="I41" s="16" t="s">
        <v>13</v>
      </c>
    </row>
    <row r="42" spans="1:9">
      <c r="A42" s="4" t="s">
        <v>61</v>
      </c>
      <c r="B42" s="61" t="s">
        <v>62</v>
      </c>
      <c r="C42" s="61"/>
      <c r="D42" s="61"/>
      <c r="E42" s="61"/>
      <c r="F42" s="61"/>
      <c r="G42" s="61"/>
      <c r="H42" s="61"/>
      <c r="I42" s="61"/>
    </row>
    <row r="43" spans="1:9">
      <c r="A43" s="18" t="s">
        <v>63</v>
      </c>
      <c r="B43" s="34" t="s">
        <v>62</v>
      </c>
      <c r="C43" s="34"/>
      <c r="D43" s="62">
        <v>0.1</v>
      </c>
      <c r="E43" s="63"/>
      <c r="F43" s="29">
        <v>1</v>
      </c>
      <c r="G43" s="44">
        <f>H40</f>
        <v>218720</v>
      </c>
      <c r="H43" s="12">
        <f>D43*G43</f>
        <v>21872</v>
      </c>
      <c r="I43" s="34"/>
    </row>
    <row r="44" spans="1:9">
      <c r="A44" s="59" t="s">
        <v>37</v>
      </c>
      <c r="B44" s="59"/>
      <c r="C44" s="59"/>
      <c r="D44" s="59"/>
      <c r="E44" s="59"/>
      <c r="F44" s="59"/>
      <c r="G44" s="59"/>
      <c r="H44" s="43">
        <f>H43</f>
        <v>21872</v>
      </c>
      <c r="I44" s="46"/>
    </row>
    <row r="45" spans="1:9">
      <c r="A45" s="16" t="s">
        <v>5</v>
      </c>
      <c r="B45" s="16" t="s">
        <v>6</v>
      </c>
      <c r="C45" s="16" t="s">
        <v>7</v>
      </c>
      <c r="D45" s="17" t="s">
        <v>20</v>
      </c>
      <c r="E45" s="17" t="s">
        <v>9</v>
      </c>
      <c r="F45" s="16" t="s">
        <v>10</v>
      </c>
      <c r="G45" s="16" t="s">
        <v>11</v>
      </c>
      <c r="H45" s="16" t="s">
        <v>22</v>
      </c>
      <c r="I45" s="16" t="s">
        <v>13</v>
      </c>
    </row>
    <row r="46" spans="1:9">
      <c r="A46" s="4" t="s">
        <v>64</v>
      </c>
      <c r="B46" s="61" t="s">
        <v>65</v>
      </c>
      <c r="C46" s="61"/>
      <c r="D46" s="61"/>
      <c r="E46" s="61"/>
      <c r="F46" s="61"/>
      <c r="G46" s="61"/>
      <c r="H46" s="61"/>
      <c r="I46" s="61"/>
    </row>
    <row r="47" spans="1:9">
      <c r="A47" s="18" t="s">
        <v>66</v>
      </c>
      <c r="B47" s="67" t="s">
        <v>67</v>
      </c>
      <c r="C47" s="34" t="s">
        <v>68</v>
      </c>
      <c r="D47" s="47"/>
      <c r="E47" s="47"/>
      <c r="F47" s="37"/>
      <c r="G47" s="44"/>
      <c r="H47" s="12"/>
      <c r="I47" s="48"/>
    </row>
    <row r="48" spans="1:9">
      <c r="A48" s="18" t="s">
        <v>69</v>
      </c>
      <c r="B48" s="67"/>
      <c r="C48" s="34" t="s">
        <v>70</v>
      </c>
      <c r="D48" s="47"/>
      <c r="E48" s="47"/>
      <c r="F48" s="37"/>
      <c r="G48" s="44"/>
      <c r="H48" s="12"/>
      <c r="I48" s="51"/>
    </row>
    <row r="49" spans="1:9">
      <c r="A49" s="18" t="s">
        <v>71</v>
      </c>
      <c r="B49" s="67"/>
      <c r="C49" s="34" t="s">
        <v>72</v>
      </c>
      <c r="D49" s="36">
        <v>3</v>
      </c>
      <c r="E49" s="36">
        <v>3</v>
      </c>
      <c r="F49" s="29" t="s">
        <v>104</v>
      </c>
      <c r="G49" s="44">
        <v>600</v>
      </c>
      <c r="H49" s="12">
        <f t="shared" ref="H49" si="1">D49*E49*G49</f>
        <v>5400</v>
      </c>
      <c r="I49" s="52"/>
    </row>
    <row r="50" spans="1:9">
      <c r="A50" s="59" t="s">
        <v>37</v>
      </c>
      <c r="B50" s="59"/>
      <c r="C50" s="59"/>
      <c r="D50" s="59"/>
      <c r="E50" s="59"/>
      <c r="F50" s="59"/>
      <c r="G50" s="59"/>
      <c r="H50" s="43">
        <f>SUM(H47:H49)</f>
        <v>5400</v>
      </c>
      <c r="I50" s="46"/>
    </row>
    <row r="51" spans="1:9">
      <c r="A51" s="16" t="s">
        <v>5</v>
      </c>
      <c r="B51" s="16" t="s">
        <v>6</v>
      </c>
      <c r="C51" s="16" t="s">
        <v>7</v>
      </c>
      <c r="D51" s="60" t="s">
        <v>20</v>
      </c>
      <c r="E51" s="60"/>
      <c r="F51" s="16" t="s">
        <v>10</v>
      </c>
      <c r="G51" s="16" t="s">
        <v>11</v>
      </c>
      <c r="H51" s="16" t="s">
        <v>22</v>
      </c>
      <c r="I51" s="16" t="s">
        <v>13</v>
      </c>
    </row>
    <row r="52" spans="1:9">
      <c r="A52" s="4" t="s">
        <v>73</v>
      </c>
      <c r="B52" s="61" t="s">
        <v>68</v>
      </c>
      <c r="C52" s="61"/>
      <c r="D52" s="61"/>
      <c r="E52" s="61"/>
      <c r="F52" s="61"/>
      <c r="G52" s="61"/>
      <c r="H52" s="61"/>
      <c r="I52" s="61"/>
    </row>
    <row r="53" spans="1:9" ht="28.5" customHeight="1">
      <c r="A53" s="4" t="s">
        <v>74</v>
      </c>
      <c r="B53" s="30" t="s">
        <v>75</v>
      </c>
      <c r="C53" s="48" t="s">
        <v>92</v>
      </c>
      <c r="D53" s="9">
        <v>30</v>
      </c>
      <c r="E53" s="9">
        <v>2</v>
      </c>
      <c r="F53" s="29" t="s">
        <v>106</v>
      </c>
      <c r="G53" s="11">
        <v>1000</v>
      </c>
      <c r="H53" s="12">
        <f t="shared" ref="H53" si="2">D53*E53*G53</f>
        <v>60000</v>
      </c>
      <c r="I53" s="56" t="s">
        <v>107</v>
      </c>
    </row>
    <row r="54" spans="1:9">
      <c r="A54" s="4" t="s">
        <v>76</v>
      </c>
      <c r="B54" s="30" t="s">
        <v>77</v>
      </c>
      <c r="C54" s="5"/>
      <c r="D54" s="9"/>
      <c r="E54" s="9"/>
      <c r="F54" s="29"/>
      <c r="G54" s="11"/>
      <c r="H54" s="12"/>
      <c r="I54" s="48"/>
    </row>
    <row r="55" spans="1:9">
      <c r="A55" s="4" t="s">
        <v>78</v>
      </c>
      <c r="B55" s="30" t="s">
        <v>79</v>
      </c>
      <c r="C55" s="5"/>
      <c r="D55" s="9"/>
      <c r="E55" s="9"/>
      <c r="F55" s="29"/>
      <c r="G55" s="11"/>
      <c r="H55" s="12"/>
      <c r="I55" s="48"/>
    </row>
    <row r="56" spans="1:9" ht="22.9" customHeight="1">
      <c r="A56" s="59" t="s">
        <v>37</v>
      </c>
      <c r="B56" s="59"/>
      <c r="C56" s="59"/>
      <c r="D56" s="59"/>
      <c r="E56" s="59"/>
      <c r="F56" s="59"/>
      <c r="G56" s="59"/>
      <c r="H56" s="43">
        <f>SUM(H53:H55)</f>
        <v>60000</v>
      </c>
      <c r="I56" s="46"/>
    </row>
    <row r="57" spans="1:9" ht="22.15" customHeight="1">
      <c r="A57" s="16" t="s">
        <v>5</v>
      </c>
      <c r="B57" s="16" t="s">
        <v>6</v>
      </c>
      <c r="C57" s="16" t="s">
        <v>7</v>
      </c>
      <c r="D57" s="60" t="s">
        <v>8</v>
      </c>
      <c r="E57" s="60"/>
      <c r="F57" s="16" t="s">
        <v>10</v>
      </c>
      <c r="G57" s="16" t="s">
        <v>11</v>
      </c>
      <c r="H57" s="16" t="s">
        <v>22</v>
      </c>
      <c r="I57" s="16" t="s">
        <v>13</v>
      </c>
    </row>
    <row r="58" spans="1:9" ht="22.15" customHeight="1">
      <c r="A58" s="4" t="s">
        <v>80</v>
      </c>
      <c r="B58" s="61" t="s">
        <v>81</v>
      </c>
      <c r="C58" s="61"/>
      <c r="D58" s="61"/>
      <c r="E58" s="61"/>
      <c r="F58" s="61"/>
      <c r="G58" s="61"/>
      <c r="H58" s="61"/>
      <c r="I58" s="61"/>
    </row>
    <row r="59" spans="1:9" ht="24" customHeight="1">
      <c r="A59" s="18" t="s">
        <v>82</v>
      </c>
      <c r="B59" s="34" t="s">
        <v>81</v>
      </c>
      <c r="C59" s="34"/>
      <c r="D59" s="62">
        <f>H56+H50+H44+H40</f>
        <v>305992</v>
      </c>
      <c r="E59" s="63"/>
      <c r="F59" s="29"/>
      <c r="G59" s="44">
        <v>0.06</v>
      </c>
      <c r="H59" s="12">
        <f>D59*G59</f>
        <v>18359.52</v>
      </c>
      <c r="I59" s="34"/>
    </row>
    <row r="60" spans="1:9" ht="24.6" customHeight="1">
      <c r="A60" s="49" t="s">
        <v>83</v>
      </c>
      <c r="B60" s="49"/>
      <c r="C60" s="49"/>
      <c r="D60" s="49"/>
      <c r="E60" s="49"/>
      <c r="F60" s="49"/>
      <c r="G60" s="49"/>
      <c r="H60" s="50">
        <f>H40+H44+H50+H56+H59</f>
        <v>324351.52</v>
      </c>
      <c r="I60" s="53"/>
    </row>
    <row r="61" spans="1:9">
      <c r="A61" s="65" t="s">
        <v>84</v>
      </c>
      <c r="B61" s="66"/>
      <c r="C61" s="66"/>
      <c r="D61" s="66"/>
      <c r="E61" s="66"/>
      <c r="F61" s="66"/>
      <c r="G61" s="66"/>
      <c r="H61" s="66"/>
      <c r="I61" s="66"/>
    </row>
  </sheetData>
  <mergeCells count="32">
    <mergeCell ref="A1:I1"/>
    <mergeCell ref="A2:I2"/>
    <mergeCell ref="B3:I3"/>
    <mergeCell ref="A4:F4"/>
    <mergeCell ref="G4:I4"/>
    <mergeCell ref="B6:H6"/>
    <mergeCell ref="A16:G16"/>
    <mergeCell ref="B18:H18"/>
    <mergeCell ref="A22:G22"/>
    <mergeCell ref="B24:H24"/>
    <mergeCell ref="A10:A15"/>
    <mergeCell ref="A61:I61"/>
    <mergeCell ref="B46:I46"/>
    <mergeCell ref="A50:G50"/>
    <mergeCell ref="D51:E51"/>
    <mergeCell ref="B52:I52"/>
    <mergeCell ref="B47:B49"/>
    <mergeCell ref="A25:A27"/>
    <mergeCell ref="A56:G56"/>
    <mergeCell ref="D57:E57"/>
    <mergeCell ref="B58:I58"/>
    <mergeCell ref="D59:E59"/>
    <mergeCell ref="A39:G39"/>
    <mergeCell ref="D41:E41"/>
    <mergeCell ref="B42:I42"/>
    <mergeCell ref="D43:E43"/>
    <mergeCell ref="A44:G44"/>
    <mergeCell ref="A29:G29"/>
    <mergeCell ref="D30:E30"/>
    <mergeCell ref="B31:H31"/>
    <mergeCell ref="A34:G34"/>
    <mergeCell ref="B36:I36"/>
  </mergeCells>
  <phoneticPr fontId="26" type="noConversion"/>
  <pageMargins left="0.74803149606299213" right="0.74803149606299213" top="0.23622047244094491" bottom="0.19685039370078741" header="0.51181102362204722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think</cp:lastModifiedBy>
  <cp:lastPrinted>2017-08-07T07:39:44Z</cp:lastPrinted>
  <dcterms:created xsi:type="dcterms:W3CDTF">2017-08-03T03:36:00Z</dcterms:created>
  <dcterms:modified xsi:type="dcterms:W3CDTF">2018-01-17T02:17:10Z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