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5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0" yWindow="460" windowWidth="38400" windowHeight="20140" tabRatio="500"/>
  </bookViews>
  <sheets>
    <sheet name="华南7月21日广州融创" sheetId="6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" i="6" l="1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E23" i="6"/>
  <c r="E24" i="6"/>
  <c r="E25" i="6"/>
  <c r="E26" i="6"/>
</calcChain>
</file>

<file path=xl/sharedStrings.xml><?xml version="1.0" encoding="utf-8"?>
<sst xmlns="http://schemas.openxmlformats.org/spreadsheetml/2006/main" count="88" uniqueCount="67">
  <si>
    <t xml:space="preserve">2019年营销中心渠道团队单一核心代理产品沟通推介会 </t>
  </si>
  <si>
    <t>公司名称：</t>
  </si>
  <si>
    <t>康辉集团北京国际会议展览有限公司</t>
  </si>
  <si>
    <t>联系人：</t>
  </si>
  <si>
    <t>魏海晨 13488781233</t>
  </si>
  <si>
    <t>邮箱：</t>
  </si>
  <si>
    <t>weihaichen@cct.cn</t>
  </si>
  <si>
    <t>活动时间:</t>
  </si>
  <si>
    <t>活动地点:</t>
  </si>
  <si>
    <t>广州融创文旅城</t>
  </si>
  <si>
    <t>活动人数:</t>
  </si>
  <si>
    <t>类别</t>
  </si>
  <si>
    <t>内容</t>
  </si>
  <si>
    <t>描述</t>
  </si>
  <si>
    <t>数量</t>
  </si>
  <si>
    <t>单位</t>
  </si>
  <si>
    <t>单价</t>
  </si>
  <si>
    <t>小计</t>
  </si>
  <si>
    <t>餐</t>
  </si>
  <si>
    <t>自助午餐</t>
  </si>
  <si>
    <t>人</t>
  </si>
  <si>
    <t>次</t>
  </si>
  <si>
    <t>围桌晚餐</t>
  </si>
  <si>
    <t>酒水预估</t>
  </si>
  <si>
    <t>项</t>
  </si>
  <si>
    <t>会议</t>
  </si>
  <si>
    <t>广州办公室</t>
  </si>
  <si>
    <t>团建</t>
  </si>
  <si>
    <t>滑雪</t>
  </si>
  <si>
    <t>门票（4小时）</t>
  </si>
  <si>
    <t>娱乐区</t>
  </si>
  <si>
    <t>2小时</t>
  </si>
  <si>
    <t>教练（双板 1小时）
高级指导员</t>
  </si>
  <si>
    <t>车辆</t>
  </si>
  <si>
    <t>辆</t>
  </si>
  <si>
    <t>趟</t>
  </si>
  <si>
    <t>执行费用</t>
  </si>
  <si>
    <t>天</t>
  </si>
  <si>
    <t>小计：</t>
  </si>
  <si>
    <t>服务费（10%）：</t>
  </si>
  <si>
    <t>税费（6%）：</t>
  </si>
  <si>
    <t>总计：</t>
  </si>
  <si>
    <t>滑雪</t>
    <rPh sb="0" eb="1">
      <t>hau xue</t>
    </rPh>
    <phoneticPr fontId="8" type="noConversion"/>
  </si>
  <si>
    <t>门票（4小时）</t>
    <rPh sb="0" eb="1">
      <t>men piao</t>
    </rPh>
    <rPh sb="4" eb="5">
      <t>xiao shi</t>
    </rPh>
    <phoneticPr fontId="8" type="noConversion"/>
  </si>
  <si>
    <t>53座大巴</t>
    <phoneticPr fontId="8" type="noConversion"/>
  </si>
  <si>
    <t>7月21日午餐（广交会威斯汀）</t>
    <rPh sb="1" eb="2">
      <t>yue</t>
    </rPh>
    <rPh sb="4" eb="5">
      <t>ri</t>
    </rPh>
    <phoneticPr fontId="8" type="noConversion"/>
  </si>
  <si>
    <t>7月21日晚餐（雪场周边）</t>
    <phoneticPr fontId="8" type="noConversion"/>
  </si>
  <si>
    <t>饮用水</t>
    <rPh sb="0" eb="1">
      <t>yin yong shui</t>
    </rPh>
    <phoneticPr fontId="8" type="noConversion"/>
  </si>
  <si>
    <t>会议+滑雪，按照每人2瓶纯净水计算</t>
    <rPh sb="0" eb="1">
      <t>hui yi</t>
    </rPh>
    <rPh sb="3" eb="4">
      <t>hua xue</t>
    </rPh>
    <rPh sb="6" eb="7">
      <t>an zhao</t>
    </rPh>
    <rPh sb="8" eb="9">
      <t>mei ren</t>
    </rPh>
    <rPh sb="11" eb="12">
      <t>ping zi</t>
    </rPh>
    <rPh sb="12" eb="13">
      <t>chun jign shui</t>
    </rPh>
    <rPh sb="15" eb="16">
      <t>ji suan</t>
    </rPh>
    <phoneticPr fontId="8" type="noConversion"/>
  </si>
  <si>
    <t>人</t>
    <rPh sb="0" eb="1">
      <t>ren</t>
    </rPh>
    <phoneticPr fontId="8" type="noConversion"/>
  </si>
  <si>
    <t>瓶</t>
    <rPh sb="0" eb="1">
      <t>ping zi</t>
    </rPh>
    <phoneticPr fontId="8" type="noConversion"/>
  </si>
  <si>
    <t>全天工作人员</t>
    <phoneticPr fontId="8" type="noConversion"/>
  </si>
  <si>
    <t>7月21日当天（含餐费、交通、通讯补助）</t>
    <rPh sb="5" eb="6">
      <t>dang tian</t>
    </rPh>
    <rPh sb="8" eb="9">
      <t>han</t>
    </rPh>
    <rPh sb="9" eb="10">
      <t>can fei</t>
    </rPh>
    <rPh sb="12" eb="13">
      <t>jiao tong</t>
    </rPh>
    <rPh sb="15" eb="16">
      <t>tong xun</t>
    </rPh>
    <rPh sb="17" eb="18">
      <t>bu zhu</t>
    </rPh>
    <phoneticPr fontId="8" type="noConversion"/>
  </si>
  <si>
    <t>7月21日往返，含过路过桥费、停车费等</t>
    <rPh sb="8" eb="9">
      <t>han</t>
    </rPh>
    <rPh sb="9" eb="10">
      <t>guo lu guo qiao fei</t>
    </rPh>
    <rPh sb="15" eb="16">
      <t>ting che fei</t>
    </rPh>
    <rPh sb="18" eb="19">
      <t>deng</t>
    </rPh>
    <phoneticPr fontId="8" type="noConversion"/>
  </si>
  <si>
    <t>新增</t>
    <rPh sb="0" eb="1">
      <t>xin zeng</t>
    </rPh>
    <phoneticPr fontId="8" type="noConversion"/>
  </si>
  <si>
    <t>滑雪手套</t>
    <rPh sb="0" eb="1">
      <t>hua xue shou tao</t>
    </rPh>
    <phoneticPr fontId="8" type="noConversion"/>
  </si>
  <si>
    <t>副</t>
    <rPh sb="0" eb="1">
      <t>fu</t>
    </rPh>
    <phoneticPr fontId="8" type="noConversion"/>
  </si>
  <si>
    <t>采购男款黑色；女款橙色；女32男12+备2</t>
    <rPh sb="0" eb="1">
      <t>cai gou</t>
    </rPh>
    <rPh sb="2" eb="3">
      <t>nan kuan</t>
    </rPh>
    <rPh sb="4" eb="5">
      <t>hei se</t>
    </rPh>
    <rPh sb="7" eb="8">
      <t>nü kuan</t>
    </rPh>
    <rPh sb="9" eb="10">
      <t>cheng se</t>
    </rPh>
    <rPh sb="19" eb="20">
      <t>bei yong</t>
    </rPh>
    <phoneticPr fontId="8" type="noConversion"/>
  </si>
  <si>
    <t>保险</t>
    <rPh sb="0" eb="1">
      <t>bao xian</t>
    </rPh>
    <phoneticPr fontId="8" type="noConversion"/>
  </si>
  <si>
    <t>项</t>
    <rPh sb="0" eb="1">
      <t>xiang mu</t>
    </rPh>
    <phoneticPr fontId="8" type="noConversion"/>
  </si>
  <si>
    <t>临时减人无法退票</t>
    <rPh sb="4" eb="5">
      <t>wu fa</t>
    </rPh>
    <rPh sb="6" eb="7">
      <t>tui piao</t>
    </rPh>
    <phoneticPr fontId="8" type="noConversion"/>
  </si>
  <si>
    <t>嘉宾41+领队1</t>
    <rPh sb="0" eb="1">
      <t>jai bin</t>
    </rPh>
    <rPh sb="5" eb="6">
      <t>ling dui</t>
    </rPh>
    <phoneticPr fontId="8" type="noConversion"/>
  </si>
  <si>
    <t>原计划42人，实到41人</t>
    <rPh sb="0" eb="1">
      <t>yuan ji hua</t>
    </rPh>
    <rPh sb="5" eb="6">
      <t>ren</t>
    </rPh>
    <rPh sb="11" eb="12">
      <t>ren</t>
    </rPh>
    <phoneticPr fontId="8" type="noConversion"/>
  </si>
  <si>
    <t>已按实际发生结算</t>
    <rPh sb="6" eb="7">
      <t>jie suan</t>
    </rPh>
    <phoneticPr fontId="8" type="noConversion"/>
  </si>
  <si>
    <t>无实际发生</t>
    <rPh sb="0" eb="1">
      <t>wu shi ji fa sheng</t>
    </rPh>
    <phoneticPr fontId="8" type="noConversion"/>
  </si>
  <si>
    <t>雪场内临时增加饮用水</t>
    <rPh sb="0" eb="1">
      <t>xue chang</t>
    </rPh>
    <rPh sb="2" eb="3">
      <t>nei</t>
    </rPh>
    <rPh sb="3" eb="4">
      <t>lin shi</t>
    </rPh>
    <rPh sb="5" eb="6">
      <t>zeg jia</t>
    </rPh>
    <rPh sb="7" eb="8">
      <t>yin yong hsui</t>
    </rPh>
    <phoneticPr fontId="8" type="noConversion"/>
  </si>
  <si>
    <t>团队课程，教练</t>
    <rPh sb="5" eb="6">
      <t>jiao lian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</si>
</sst>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"/>
  </numFmts>
  <fonts count="10" x14ac:knownFonts="1">
    <font>
      <sz val="12"/>
      <color theme="1"/>
      <name val="DengXian"/>
      <family val="2"/>
      <charset val="134"/>
      <scheme val="minor"/>
    </font>
    <font>
      <b/>
      <sz val="16"/>
      <color rgb="FF000000"/>
      <name val="微软雅黑"/>
      <family val="3"/>
      <charset val="134"/>
    </font>
    <font>
      <b/>
      <sz val="10"/>
      <color rgb="FF000000"/>
      <name val="微软雅黑"/>
      <family val="3"/>
      <charset val="134"/>
    </font>
    <font>
      <u/>
      <sz val="12"/>
      <color theme="10"/>
      <name val="DengXian"/>
      <family val="3"/>
      <charset val="134"/>
      <scheme val="minor"/>
    </font>
    <font>
      <sz val="9"/>
      <color theme="0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b/>
      <sz val="9"/>
      <color rgb="FFFF0000"/>
      <name val="微软雅黑"/>
      <family val="3"/>
      <charset val="134"/>
    </font>
    <font>
      <sz val="9"/>
      <name val="DengXian"/>
      <family val="2"/>
      <charset val="134"/>
      <scheme val="minor"/>
    </font>
    <font>
      <b/>
      <sz val="10"/>
      <color rgb="FFFF0000"/>
      <name val="微软雅黑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0" borderId="1" xfId="1" applyBorder="1" applyAlignment="1">
      <alignment horizontal="left" vertical="center"/>
    </xf>
    <xf numFmtId="31" fontId="2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58" fontId="5" fillId="0" borderId="1" xfId="0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eihaiche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tabSelected="1" zoomScale="140" zoomScaleNormal="140" zoomScalePageLayoutView="140" workbookViewId="0">
      <selection activeCell="N16" sqref="N16"/>
    </sheetView>
  </sheetViews>
  <sheetFormatPr baseColWidth="10" defaultColWidth="11" defaultRowHeight="16" x14ac:dyDescent="0.2"/>
  <cols>
    <col min="1" max="1" width="11" style="1"/>
    <col min="2" max="2" width="10.6640625" style="1" customWidth="1"/>
    <col min="3" max="3" width="19.5" style="1" customWidth="1"/>
    <col min="4" max="4" width="31.6640625" style="1" bestFit="1" customWidth="1"/>
    <col min="5" max="8" width="4.5" style="1" customWidth="1"/>
    <col min="9" max="9" width="5.6640625" style="1" customWidth="1"/>
    <col min="10" max="10" width="11" style="1"/>
    <col min="11" max="11" width="19.33203125" style="10" customWidth="1"/>
    <col min="12" max="16384" width="11" style="1"/>
  </cols>
  <sheetData>
    <row r="1" spans="2:11" ht="23" x14ac:dyDescent="0.2">
      <c r="B1" s="21" t="s">
        <v>0</v>
      </c>
      <c r="C1" s="21"/>
      <c r="D1" s="21"/>
      <c r="E1" s="21"/>
      <c r="F1" s="21"/>
      <c r="G1" s="21"/>
      <c r="H1" s="21"/>
      <c r="I1" s="21"/>
      <c r="J1" s="21"/>
    </row>
    <row r="2" spans="2:11" x14ac:dyDescent="0.2">
      <c r="B2" s="14" t="s">
        <v>1</v>
      </c>
      <c r="C2" s="14"/>
      <c r="D2" s="14" t="s">
        <v>2</v>
      </c>
      <c r="E2" s="14"/>
      <c r="F2" s="14"/>
      <c r="G2" s="14"/>
      <c r="H2" s="14"/>
      <c r="I2" s="14"/>
      <c r="J2" s="14"/>
    </row>
    <row r="3" spans="2:11" x14ac:dyDescent="0.2">
      <c r="B3" s="14" t="s">
        <v>3</v>
      </c>
      <c r="C3" s="14"/>
      <c r="D3" s="14" t="s">
        <v>4</v>
      </c>
      <c r="E3" s="14"/>
      <c r="F3" s="14"/>
      <c r="G3" s="14"/>
      <c r="H3" s="14"/>
      <c r="I3" s="14"/>
      <c r="J3" s="14"/>
    </row>
    <row r="4" spans="2:11" x14ac:dyDescent="0.2">
      <c r="B4" s="14" t="s">
        <v>5</v>
      </c>
      <c r="C4" s="14"/>
      <c r="D4" s="19" t="s">
        <v>6</v>
      </c>
      <c r="E4" s="14"/>
      <c r="F4" s="14"/>
      <c r="G4" s="14"/>
      <c r="H4" s="14"/>
      <c r="I4" s="14"/>
      <c r="J4" s="14"/>
    </row>
    <row r="5" spans="2:11" x14ac:dyDescent="0.2">
      <c r="B5" s="14" t="s">
        <v>7</v>
      </c>
      <c r="C5" s="14"/>
      <c r="D5" s="20">
        <v>43667</v>
      </c>
      <c r="E5" s="14"/>
      <c r="F5" s="14"/>
      <c r="G5" s="14"/>
      <c r="H5" s="14"/>
      <c r="I5" s="14"/>
      <c r="J5" s="14"/>
    </row>
    <row r="6" spans="2:11" x14ac:dyDescent="0.2">
      <c r="B6" s="14" t="s">
        <v>8</v>
      </c>
      <c r="C6" s="14"/>
      <c r="D6" s="14" t="s">
        <v>9</v>
      </c>
      <c r="E6" s="14"/>
      <c r="F6" s="14"/>
      <c r="G6" s="14"/>
      <c r="H6" s="14"/>
      <c r="I6" s="14"/>
      <c r="J6" s="14"/>
    </row>
    <row r="7" spans="2:11" x14ac:dyDescent="0.2">
      <c r="B7" s="14" t="s">
        <v>10</v>
      </c>
      <c r="C7" s="14"/>
      <c r="D7" s="15" t="s">
        <v>62</v>
      </c>
      <c r="E7" s="15"/>
      <c r="F7" s="15"/>
      <c r="G7" s="15"/>
      <c r="H7" s="15"/>
      <c r="I7" s="15"/>
      <c r="J7" s="15"/>
    </row>
    <row r="8" spans="2:11" x14ac:dyDescent="0.2">
      <c r="B8" s="2" t="s">
        <v>11</v>
      </c>
      <c r="C8" s="2" t="s">
        <v>12</v>
      </c>
      <c r="D8" s="2" t="s">
        <v>13</v>
      </c>
      <c r="E8" s="2" t="s">
        <v>14</v>
      </c>
      <c r="F8" s="2" t="s">
        <v>15</v>
      </c>
      <c r="G8" s="2" t="s">
        <v>14</v>
      </c>
      <c r="H8" s="2" t="s">
        <v>15</v>
      </c>
      <c r="I8" s="2" t="s">
        <v>16</v>
      </c>
      <c r="J8" s="2" t="s">
        <v>17</v>
      </c>
    </row>
    <row r="9" spans="2:11" ht="18" customHeight="1" x14ac:dyDescent="0.2">
      <c r="B9" s="16" t="s">
        <v>18</v>
      </c>
      <c r="C9" s="3" t="s">
        <v>19</v>
      </c>
      <c r="D9" s="4" t="s">
        <v>45</v>
      </c>
      <c r="E9" s="5">
        <v>41</v>
      </c>
      <c r="F9" s="5" t="s">
        <v>20</v>
      </c>
      <c r="G9" s="5">
        <v>1</v>
      </c>
      <c r="H9" s="5" t="s">
        <v>21</v>
      </c>
      <c r="I9" s="5">
        <v>218</v>
      </c>
      <c r="J9" s="3">
        <f>E9*G9*I9</f>
        <v>8938</v>
      </c>
      <c r="K9" s="10" t="s">
        <v>63</v>
      </c>
    </row>
    <row r="10" spans="2:11" ht="18" customHeight="1" x14ac:dyDescent="0.2">
      <c r="B10" s="16"/>
      <c r="C10" s="3" t="s">
        <v>22</v>
      </c>
      <c r="D10" s="4" t="s">
        <v>46</v>
      </c>
      <c r="E10" s="5">
        <v>1</v>
      </c>
      <c r="F10" s="5" t="s">
        <v>59</v>
      </c>
      <c r="G10" s="5">
        <v>1</v>
      </c>
      <c r="H10" s="5" t="s">
        <v>21</v>
      </c>
      <c r="I10" s="5">
        <v>13500</v>
      </c>
      <c r="J10" s="3">
        <f t="shared" ref="J10:J19" si="0">E10*G10*I10</f>
        <v>13500</v>
      </c>
    </row>
    <row r="11" spans="2:11" ht="18" customHeight="1" x14ac:dyDescent="0.2">
      <c r="B11" s="16"/>
      <c r="C11" s="3" t="s">
        <v>23</v>
      </c>
      <c r="D11" s="4"/>
      <c r="E11" s="5">
        <v>1</v>
      </c>
      <c r="F11" s="5" t="s">
        <v>24</v>
      </c>
      <c r="G11" s="5">
        <v>1</v>
      </c>
      <c r="H11" s="5" t="s">
        <v>21</v>
      </c>
      <c r="I11" s="5">
        <v>0</v>
      </c>
      <c r="J11" s="3">
        <f t="shared" si="0"/>
        <v>0</v>
      </c>
      <c r="K11" s="10" t="s">
        <v>64</v>
      </c>
    </row>
    <row r="12" spans="2:11" ht="18" customHeight="1" x14ac:dyDescent="0.2">
      <c r="B12" s="11" t="s">
        <v>25</v>
      </c>
      <c r="C12" s="3" t="s">
        <v>26</v>
      </c>
      <c r="D12" s="3"/>
      <c r="E12" s="5"/>
      <c r="F12" s="5"/>
      <c r="G12" s="5"/>
      <c r="H12" s="5"/>
      <c r="I12" s="5">
        <v>0</v>
      </c>
      <c r="J12" s="3">
        <f t="shared" si="0"/>
        <v>0</v>
      </c>
      <c r="K12" s="10" t="s">
        <v>64</v>
      </c>
    </row>
    <row r="13" spans="2:11" ht="18" customHeight="1" x14ac:dyDescent="0.2">
      <c r="B13" s="17" t="s">
        <v>27</v>
      </c>
      <c r="C13" s="11" t="s">
        <v>28</v>
      </c>
      <c r="D13" s="3" t="s">
        <v>29</v>
      </c>
      <c r="E13" s="5">
        <v>42</v>
      </c>
      <c r="F13" s="5" t="s">
        <v>20</v>
      </c>
      <c r="G13" s="5">
        <v>1</v>
      </c>
      <c r="H13" s="5" t="s">
        <v>21</v>
      </c>
      <c r="I13" s="5">
        <v>398</v>
      </c>
      <c r="J13" s="3">
        <f t="shared" si="0"/>
        <v>16716</v>
      </c>
      <c r="K13" s="10" t="s">
        <v>60</v>
      </c>
    </row>
    <row r="14" spans="2:11" ht="18" customHeight="1" x14ac:dyDescent="0.2">
      <c r="B14" s="18"/>
      <c r="C14" s="9" t="s">
        <v>30</v>
      </c>
      <c r="D14" s="3" t="s">
        <v>31</v>
      </c>
      <c r="E14" s="5">
        <v>42</v>
      </c>
      <c r="F14" s="5" t="s">
        <v>20</v>
      </c>
      <c r="G14" s="5">
        <v>1</v>
      </c>
      <c r="H14" s="5" t="s">
        <v>21</v>
      </c>
      <c r="I14" s="5">
        <v>228</v>
      </c>
      <c r="J14" s="3">
        <f t="shared" si="0"/>
        <v>9576</v>
      </c>
      <c r="K14" s="10" t="s">
        <v>60</v>
      </c>
    </row>
    <row r="15" spans="2:11" ht="33" customHeight="1" x14ac:dyDescent="0.2">
      <c r="B15" s="18"/>
      <c r="C15" s="9" t="s">
        <v>32</v>
      </c>
      <c r="D15" s="3" t="s">
        <v>66</v>
      </c>
      <c r="E15" s="5">
        <v>12</v>
      </c>
      <c r="F15" s="5" t="s">
        <v>20</v>
      </c>
      <c r="G15" s="5">
        <v>1</v>
      </c>
      <c r="H15" s="5" t="s">
        <v>21</v>
      </c>
      <c r="I15" s="5">
        <v>1810</v>
      </c>
      <c r="J15" s="3">
        <f t="shared" si="0"/>
        <v>21720</v>
      </c>
      <c r="K15" s="7"/>
    </row>
    <row r="16" spans="2:11" s="10" customFormat="1" ht="19" customHeight="1" x14ac:dyDescent="0.2">
      <c r="B16" s="11" t="s">
        <v>33</v>
      </c>
      <c r="C16" s="3" t="s">
        <v>44</v>
      </c>
      <c r="D16" s="3" t="s">
        <v>53</v>
      </c>
      <c r="E16" s="5">
        <v>1</v>
      </c>
      <c r="F16" s="5" t="s">
        <v>34</v>
      </c>
      <c r="G16" s="5">
        <v>1</v>
      </c>
      <c r="H16" s="5" t="s">
        <v>35</v>
      </c>
      <c r="I16" s="8">
        <v>4500</v>
      </c>
      <c r="J16" s="3">
        <f t="shared" si="0"/>
        <v>4500</v>
      </c>
    </row>
    <row r="17" spans="2:10" s="10" customFormat="1" ht="19" customHeight="1" x14ac:dyDescent="0.2">
      <c r="B17" s="16" t="s">
        <v>36</v>
      </c>
      <c r="C17" s="3" t="s">
        <v>51</v>
      </c>
      <c r="D17" s="6" t="s">
        <v>52</v>
      </c>
      <c r="E17" s="5">
        <v>1</v>
      </c>
      <c r="F17" s="5" t="s">
        <v>20</v>
      </c>
      <c r="G17" s="5">
        <v>1</v>
      </c>
      <c r="H17" s="5" t="s">
        <v>37</v>
      </c>
      <c r="I17" s="5">
        <v>650</v>
      </c>
      <c r="J17" s="3">
        <f t="shared" si="0"/>
        <v>650</v>
      </c>
    </row>
    <row r="18" spans="2:10" s="10" customFormat="1" ht="19" customHeight="1" x14ac:dyDescent="0.2">
      <c r="B18" s="16"/>
      <c r="C18" s="3" t="s">
        <v>47</v>
      </c>
      <c r="D18" s="6" t="s">
        <v>48</v>
      </c>
      <c r="E18" s="5">
        <v>42</v>
      </c>
      <c r="F18" s="5" t="s">
        <v>49</v>
      </c>
      <c r="G18" s="5">
        <v>2</v>
      </c>
      <c r="H18" s="5" t="s">
        <v>50</v>
      </c>
      <c r="I18" s="5">
        <v>2.5</v>
      </c>
      <c r="J18" s="3">
        <f t="shared" si="0"/>
        <v>210</v>
      </c>
    </row>
    <row r="19" spans="2:10" s="10" customFormat="1" ht="19" customHeight="1" x14ac:dyDescent="0.2">
      <c r="B19" s="16"/>
      <c r="C19" s="3" t="s">
        <v>42</v>
      </c>
      <c r="D19" s="6" t="s">
        <v>43</v>
      </c>
      <c r="E19" s="5">
        <v>1</v>
      </c>
      <c r="F19" s="5" t="s">
        <v>20</v>
      </c>
      <c r="G19" s="5">
        <v>1</v>
      </c>
      <c r="H19" s="5" t="s">
        <v>21</v>
      </c>
      <c r="I19" s="5">
        <v>398</v>
      </c>
      <c r="J19" s="3">
        <f t="shared" si="0"/>
        <v>398</v>
      </c>
    </row>
    <row r="20" spans="2:10" s="10" customFormat="1" ht="19" customHeight="1" x14ac:dyDescent="0.2">
      <c r="B20" s="22" t="s">
        <v>54</v>
      </c>
      <c r="C20" s="4" t="s">
        <v>55</v>
      </c>
      <c r="D20" s="23" t="s">
        <v>57</v>
      </c>
      <c r="E20" s="8">
        <v>46</v>
      </c>
      <c r="F20" s="8" t="s">
        <v>56</v>
      </c>
      <c r="G20" s="8">
        <v>1</v>
      </c>
      <c r="H20" s="8" t="s">
        <v>21</v>
      </c>
      <c r="I20" s="8">
        <v>69</v>
      </c>
      <c r="J20" s="4">
        <f>E20*G20*I20</f>
        <v>3174</v>
      </c>
    </row>
    <row r="21" spans="2:10" s="10" customFormat="1" ht="19" customHeight="1" x14ac:dyDescent="0.2">
      <c r="B21" s="24"/>
      <c r="C21" s="4" t="s">
        <v>47</v>
      </c>
      <c r="D21" s="23" t="s">
        <v>65</v>
      </c>
      <c r="E21" s="8">
        <v>1</v>
      </c>
      <c r="F21" s="8" t="s">
        <v>59</v>
      </c>
      <c r="G21" s="8">
        <v>1</v>
      </c>
      <c r="H21" s="8" t="s">
        <v>21</v>
      </c>
      <c r="I21" s="8">
        <v>120</v>
      </c>
      <c r="J21" s="4">
        <f>E21*G21*I21</f>
        <v>120</v>
      </c>
    </row>
    <row r="22" spans="2:10" s="10" customFormat="1" ht="19" customHeight="1" x14ac:dyDescent="0.2">
      <c r="B22" s="25"/>
      <c r="C22" s="4" t="s">
        <v>58</v>
      </c>
      <c r="D22" s="23" t="s">
        <v>61</v>
      </c>
      <c r="E22" s="8">
        <v>42</v>
      </c>
      <c r="F22" s="8" t="s">
        <v>49</v>
      </c>
      <c r="G22" s="8">
        <v>1</v>
      </c>
      <c r="H22" s="8" t="s">
        <v>21</v>
      </c>
      <c r="I22" s="8">
        <v>45</v>
      </c>
      <c r="J22" s="4">
        <f>E22*G22*I22</f>
        <v>1890</v>
      </c>
    </row>
    <row r="23" spans="2:10" s="10" customFormat="1" x14ac:dyDescent="0.2">
      <c r="B23" s="12" t="s">
        <v>38</v>
      </c>
      <c r="C23" s="12"/>
      <c r="D23" s="12"/>
      <c r="E23" s="13">
        <f>SUM(J9:J22)</f>
        <v>81392</v>
      </c>
      <c r="F23" s="13"/>
      <c r="G23" s="13"/>
      <c r="H23" s="13"/>
      <c r="I23" s="13"/>
      <c r="J23" s="13"/>
    </row>
    <row r="24" spans="2:10" s="10" customFormat="1" x14ac:dyDescent="0.2">
      <c r="B24" s="12" t="s">
        <v>39</v>
      </c>
      <c r="C24" s="12"/>
      <c r="D24" s="12"/>
      <c r="E24" s="13">
        <f>E23*0.1</f>
        <v>8139.2000000000007</v>
      </c>
      <c r="F24" s="13"/>
      <c r="G24" s="13"/>
      <c r="H24" s="13"/>
      <c r="I24" s="13"/>
      <c r="J24" s="13"/>
    </row>
    <row r="25" spans="2:10" s="10" customFormat="1" x14ac:dyDescent="0.2">
      <c r="B25" s="12" t="s">
        <v>40</v>
      </c>
      <c r="C25" s="12"/>
      <c r="D25" s="12"/>
      <c r="E25" s="13">
        <f>(E23+E24)*0.06</f>
        <v>5371.8719999999994</v>
      </c>
      <c r="F25" s="13"/>
      <c r="G25" s="13"/>
      <c r="H25" s="13"/>
      <c r="I25" s="13"/>
      <c r="J25" s="13"/>
    </row>
    <row r="26" spans="2:10" s="10" customFormat="1" x14ac:dyDescent="0.2">
      <c r="B26" s="12" t="s">
        <v>41</v>
      </c>
      <c r="C26" s="12"/>
      <c r="D26" s="12"/>
      <c r="E26" s="13">
        <f>SUM(E23:J25)</f>
        <v>94903.072</v>
      </c>
      <c r="F26" s="13"/>
      <c r="G26" s="13"/>
      <c r="H26" s="13"/>
      <c r="I26" s="13"/>
      <c r="J26" s="13"/>
    </row>
  </sheetData>
  <mergeCells count="25">
    <mergeCell ref="B4:C4"/>
    <mergeCell ref="D4:J4"/>
    <mergeCell ref="B1:J1"/>
    <mergeCell ref="B2:C2"/>
    <mergeCell ref="D2:J2"/>
    <mergeCell ref="B3:C3"/>
    <mergeCell ref="D3:J3"/>
    <mergeCell ref="E23:J23"/>
    <mergeCell ref="B5:C5"/>
    <mergeCell ref="D5:J5"/>
    <mergeCell ref="B6:C6"/>
    <mergeCell ref="D6:J6"/>
    <mergeCell ref="B7:C7"/>
    <mergeCell ref="D7:J7"/>
    <mergeCell ref="B9:B11"/>
    <mergeCell ref="B13:B15"/>
    <mergeCell ref="B17:B19"/>
    <mergeCell ref="B20:B22"/>
    <mergeCell ref="B23:D23"/>
    <mergeCell ref="B24:D24"/>
    <mergeCell ref="E24:J24"/>
    <mergeCell ref="B25:D25"/>
    <mergeCell ref="E25:J25"/>
    <mergeCell ref="B26:D26"/>
    <mergeCell ref="E26:J26"/>
  </mergeCells>
  <phoneticPr fontId="8" type="noConversion"/>
  <hyperlinks>
    <hyperlink ref="D4" r:id="rId1"/>
  </hyperlinks>
  <pageMargins left="0.25" right="0.25" top="0.55118110236220497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华南7月21日广州融创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2019-01-18T04:34:00Z</dcterms:created>
  <dcterms:modified xsi:type="dcterms:W3CDTF">2019-08-13T07:32:26Z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