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03" windowWidth="19397" windowHeight="7603"/>
  </bookViews>
  <sheets>
    <sheet name="活动预算（沈阳北约客维景国际大酒店）-方案1" sheetId="1" r:id="rId1"/>
  </sheets>
  <definedNames>
    <definedName name="_xlnm.Print_Area" localSheetId="0">'活动预算（沈阳北约客维景国际大酒店）-方案1'!$A$1:$G$48</definedName>
  </definedNames>
  <calcPr calcId="125725" concurrentCalc="0"/>
</workbook>
</file>

<file path=xl/calcChain.xml><?xml version="1.0" encoding="utf-8"?>
<calcChain xmlns="http://schemas.openxmlformats.org/spreadsheetml/2006/main">
  <c r="F16" i="1"/>
  <c r="F46"/>
  <c r="F45"/>
  <c r="F40"/>
  <c r="F39"/>
  <c r="F38"/>
  <c r="F37"/>
  <c r="F36"/>
  <c r="F35"/>
  <c r="F34"/>
  <c r="F30"/>
  <c r="F29"/>
  <c r="F27"/>
  <c r="F26"/>
  <c r="F21"/>
  <c r="F20"/>
  <c r="F15"/>
  <c r="F11"/>
  <c r="F12"/>
  <c r="F17"/>
  <c r="F31"/>
  <c r="F22"/>
  <c r="F41"/>
  <c r="F42"/>
  <c r="F43"/>
  <c r="F44"/>
  <c r="F47"/>
  <c r="F48"/>
</calcChain>
</file>

<file path=xl/sharedStrings.xml><?xml version="1.0" encoding="utf-8"?>
<sst xmlns="http://schemas.openxmlformats.org/spreadsheetml/2006/main" count="101" uniqueCount="81">
  <si>
    <t>会务服务报价表</t>
    <phoneticPr fontId="4" type="noConversion"/>
  </si>
  <si>
    <r>
      <t xml:space="preserve">行程安排：
</t>
    </r>
    <r>
      <rPr>
        <b/>
        <sz val="10"/>
        <rFont val="宋体"/>
        <family val="3"/>
        <charset val="134"/>
      </rPr>
      <t>12.9 全天报到
12.10 上午会议，午餐后撤离</t>
    </r>
    <phoneticPr fontId="4" type="noConversion"/>
  </si>
  <si>
    <t>询价人:</t>
    <phoneticPr fontId="4" type="noConversion"/>
  </si>
  <si>
    <t>田边-窦欢欢</t>
    <phoneticPr fontId="4" type="noConversion"/>
  </si>
  <si>
    <t>联系电话:</t>
    <phoneticPr fontId="4" type="noConversion"/>
  </si>
  <si>
    <t>国内出发地:</t>
    <phoneticPr fontId="4" type="noConversion"/>
  </si>
  <si>
    <t>各地</t>
    <phoneticPr fontId="4" type="noConversion"/>
  </si>
  <si>
    <t>目的地:</t>
    <phoneticPr fontId="4" type="noConversion"/>
  </si>
  <si>
    <t>沈阳-北约客维景国际大酒店</t>
    <phoneticPr fontId="4" type="noConversion"/>
  </si>
  <si>
    <t>行程时间(天数):</t>
    <phoneticPr fontId="4" type="noConversion"/>
  </si>
  <si>
    <t>参会人数:</t>
    <phoneticPr fontId="4" type="noConversion"/>
  </si>
  <si>
    <t>会议时间(天数):</t>
    <phoneticPr fontId="4" type="noConversion"/>
  </si>
  <si>
    <t>旅行社名称：</t>
    <phoneticPr fontId="4" type="noConversion"/>
  </si>
  <si>
    <t>报价时间：</t>
    <phoneticPr fontId="4" type="noConversion"/>
  </si>
  <si>
    <t>报价人：</t>
    <phoneticPr fontId="4" type="noConversion"/>
  </si>
  <si>
    <t>赵峰</t>
    <phoneticPr fontId="4" type="noConversion"/>
  </si>
  <si>
    <t>联系电话：</t>
    <phoneticPr fontId="4" type="noConversion"/>
  </si>
  <si>
    <t>名称</t>
  </si>
  <si>
    <t>数量</t>
  </si>
  <si>
    <r>
      <rPr>
        <b/>
        <u/>
        <sz val="10"/>
        <rFont val="宋体"/>
        <family val="3"/>
        <charset val="134"/>
      </rPr>
      <t>单价</t>
    </r>
    <r>
      <rPr>
        <b/>
        <u/>
        <sz val="10"/>
        <rFont val="Arial"/>
        <family val="2"/>
      </rPr>
      <t>(</t>
    </r>
    <r>
      <rPr>
        <b/>
        <u/>
        <sz val="10"/>
        <rFont val="宋体"/>
        <family val="3"/>
        <charset val="134"/>
      </rPr>
      <t>人民币）</t>
    </r>
    <phoneticPr fontId="4" type="noConversion"/>
  </si>
  <si>
    <r>
      <rPr>
        <b/>
        <u/>
        <sz val="10"/>
        <rFont val="宋体"/>
        <family val="3"/>
        <charset val="134"/>
      </rPr>
      <t>次数</t>
    </r>
    <phoneticPr fontId="4" type="noConversion"/>
  </si>
  <si>
    <t>总价</t>
  </si>
  <si>
    <t xml:space="preserve">备注 </t>
    <phoneticPr fontId="4" type="noConversion"/>
  </si>
  <si>
    <t>会议酒店</t>
    <phoneticPr fontId="4" type="noConversion"/>
  </si>
  <si>
    <t>酒店推荐理由：</t>
    <phoneticPr fontId="4" type="noConversion"/>
  </si>
  <si>
    <t>单间</t>
    <phoneticPr fontId="4" type="noConversion"/>
  </si>
  <si>
    <t>住宿费用合计</t>
    <phoneticPr fontId="4" type="noConversion"/>
  </si>
  <si>
    <t>用餐费用</t>
    <phoneticPr fontId="4" type="noConversion"/>
  </si>
  <si>
    <t>名称</t>
    <phoneticPr fontId="4" type="noConversion"/>
  </si>
  <si>
    <t>次数</t>
    <phoneticPr fontId="4" type="noConversion"/>
  </si>
  <si>
    <t>备注</t>
    <phoneticPr fontId="4" type="noConversion"/>
  </si>
  <si>
    <t>会议费用</t>
    <phoneticPr fontId="4" type="noConversion"/>
  </si>
  <si>
    <t>会议室：4楼威尼斯厅
（10日上午）</t>
    <phoneticPr fontId="4" type="noConversion"/>
  </si>
  <si>
    <t>茶歇</t>
    <phoneticPr fontId="4" type="noConversion"/>
  </si>
  <si>
    <t>团队项目　</t>
    <phoneticPr fontId="4" type="noConversion"/>
  </si>
  <si>
    <t>数量</t>
    <phoneticPr fontId="4" type="noConversion"/>
  </si>
  <si>
    <t>单价（人民币）</t>
    <phoneticPr fontId="4" type="noConversion"/>
  </si>
  <si>
    <t>备注</t>
  </si>
  <si>
    <t>全程旅游车交通费用</t>
    <phoneticPr fontId="4" type="noConversion"/>
  </si>
  <si>
    <t>用车车辆状况：</t>
    <phoneticPr fontId="4" type="noConversion"/>
  </si>
  <si>
    <t>预估</t>
    <phoneticPr fontId="4" type="noConversion"/>
  </si>
  <si>
    <t>各地-机场</t>
    <phoneticPr fontId="4" type="noConversion"/>
  </si>
  <si>
    <r>
      <rPr>
        <b/>
        <u/>
        <sz val="10"/>
        <rFont val="宋体"/>
        <family val="3"/>
        <charset val="134"/>
      </rPr>
      <t>人员费用</t>
    </r>
    <r>
      <rPr>
        <b/>
        <u/>
        <sz val="10"/>
        <rFont val="Arial"/>
        <family val="2"/>
      </rPr>
      <t xml:space="preserve">  </t>
    </r>
    <phoneticPr fontId="4" type="noConversion"/>
  </si>
  <si>
    <t>人员及司机介绍：</t>
    <phoneticPr fontId="4" type="noConversion"/>
  </si>
  <si>
    <t>当地会议工作人员（工资）</t>
    <phoneticPr fontId="4" type="noConversion"/>
  </si>
  <si>
    <t>1人2天，预估</t>
    <phoneticPr fontId="4" type="noConversion"/>
  </si>
  <si>
    <t>会议拍照</t>
    <phoneticPr fontId="4" type="noConversion"/>
  </si>
  <si>
    <r>
      <rPr>
        <b/>
        <u/>
        <sz val="11"/>
        <rFont val="宋体"/>
        <family val="3"/>
        <charset val="134"/>
      </rPr>
      <t>其他项目</t>
    </r>
    <r>
      <rPr>
        <b/>
        <u/>
        <sz val="11"/>
        <rFont val="Arial"/>
        <family val="2"/>
      </rPr>
      <t xml:space="preserve"> </t>
    </r>
    <phoneticPr fontId="4" type="noConversion"/>
  </si>
  <si>
    <t>航空保险</t>
    <phoneticPr fontId="4" type="noConversion"/>
  </si>
  <si>
    <t>预估数量，实际结算</t>
    <phoneticPr fontId="4" type="noConversion"/>
  </si>
  <si>
    <t>易拉宝</t>
    <phoneticPr fontId="4" type="noConversion"/>
  </si>
  <si>
    <t>1.5*2米，预估数量，实际结算</t>
    <phoneticPr fontId="4" type="noConversion"/>
  </si>
  <si>
    <t>胸卡</t>
    <phoneticPr fontId="4" type="noConversion"/>
  </si>
  <si>
    <t>背景板</t>
    <phoneticPr fontId="4" type="noConversion"/>
  </si>
  <si>
    <t>按照15㎡预估，实际结算</t>
    <phoneticPr fontId="4" type="noConversion"/>
  </si>
  <si>
    <t>横幅</t>
    <phoneticPr fontId="4" type="noConversion"/>
  </si>
  <si>
    <t>讲课费</t>
    <phoneticPr fontId="4" type="noConversion"/>
  </si>
  <si>
    <t>含个人所得税</t>
    <phoneticPr fontId="4" type="noConversion"/>
  </si>
  <si>
    <t xml:space="preserve">其他项目共计 </t>
  </si>
  <si>
    <t>地接费用合计</t>
    <phoneticPr fontId="4" type="noConversion"/>
  </si>
  <si>
    <r>
      <rPr>
        <b/>
        <sz val="10"/>
        <rFont val="宋体"/>
        <family val="3"/>
        <charset val="134"/>
      </rPr>
      <t>服务费（</t>
    </r>
    <r>
      <rPr>
        <b/>
        <sz val="10"/>
        <rFont val="Arial"/>
        <family val="2"/>
      </rPr>
      <t>8%</t>
    </r>
    <r>
      <rPr>
        <b/>
        <sz val="10"/>
        <rFont val="宋体"/>
        <family val="3"/>
        <charset val="134"/>
      </rPr>
      <t>）</t>
    </r>
    <phoneticPr fontId="4" type="noConversion"/>
  </si>
  <si>
    <t>服务总费用</t>
    <phoneticPr fontId="4" type="noConversion"/>
  </si>
  <si>
    <t>机票总计</t>
    <phoneticPr fontId="4" type="noConversion"/>
  </si>
  <si>
    <t>增值税专用发票税金</t>
    <phoneticPr fontId="4" type="noConversion"/>
  </si>
  <si>
    <t>总费用</t>
    <phoneticPr fontId="4" type="noConversion"/>
  </si>
  <si>
    <t>含增值税6%</t>
    <phoneticPr fontId="4" type="noConversion"/>
  </si>
  <si>
    <r>
      <rPr>
        <b/>
        <sz val="10"/>
        <rFont val="宋体"/>
        <family val="3"/>
        <charset val="134"/>
      </rPr>
      <t>团队项目共计</t>
    </r>
    <r>
      <rPr>
        <b/>
        <sz val="10"/>
        <rFont val="Arial"/>
        <family val="2"/>
      </rPr>
      <t xml:space="preserve"> </t>
    </r>
    <phoneticPr fontId="2" type="noConversion"/>
  </si>
  <si>
    <t>住宿费用</t>
    <phoneticPr fontId="4" type="noConversion"/>
  </si>
  <si>
    <t>用餐费用共计</t>
    <phoneticPr fontId="4" type="noConversion"/>
  </si>
  <si>
    <t>会议费用共计</t>
    <phoneticPr fontId="4" type="noConversion"/>
  </si>
  <si>
    <t>发票税金（6%）</t>
    <phoneticPr fontId="4" type="noConversion"/>
  </si>
  <si>
    <t>80人U型，213㎡（21.7*9.8）</t>
    <phoneticPr fontId="4" type="noConversion"/>
  </si>
  <si>
    <t>12月10日上午（38元起）</t>
    <phoneticPr fontId="4" type="noConversion"/>
  </si>
  <si>
    <t>中国康辉旅游集团有限公司</t>
    <phoneticPr fontId="4" type="noConversion"/>
  </si>
  <si>
    <t>午宴</t>
    <phoneticPr fontId="4" type="noConversion"/>
  </si>
  <si>
    <t>酒水</t>
    <phoneticPr fontId="4" type="noConversion"/>
  </si>
  <si>
    <t>沈阳：北约客维景国际大酒店</t>
    <phoneticPr fontId="4" type="noConversion"/>
  </si>
  <si>
    <t>2017.11.10</t>
    <phoneticPr fontId="4" type="noConversion"/>
  </si>
  <si>
    <t>当地接送（帕萨特或同级）</t>
    <phoneticPr fontId="4" type="noConversion"/>
  </si>
  <si>
    <t>国内段机票高铁费用</t>
    <phoneticPr fontId="4" type="noConversion"/>
  </si>
  <si>
    <t>各地-沈阳机票/高铁（免收手续费，但需要提前支付费用）</t>
    <phoneticPr fontId="4" type="noConversion"/>
  </si>
</sst>
</file>

<file path=xl/styles.xml><?xml version="1.0" encoding="utf-8"?>
<styleSheet xmlns="http://schemas.openxmlformats.org/spreadsheetml/2006/main">
  <numFmts count="3">
    <numFmt numFmtId="7" formatCode="&quot;¥&quot;#,##0.00;&quot;¥&quot;\-#,##0.00"/>
    <numFmt numFmtId="176" formatCode="yyyy&quot;年&quot;m&quot;月&quot;d&quot;日&quot;;@"/>
    <numFmt numFmtId="177" formatCode="&quot;¥&quot;#,##0.00_);[Red]\(&quot;¥&quot;#,##0.00\)"/>
  </numFmts>
  <fonts count="20">
    <font>
      <sz val="11"/>
      <color theme="1"/>
      <name val="宋体"/>
      <family val="3"/>
      <charset val="134"/>
      <scheme val="minor"/>
    </font>
    <font>
      <sz val="12"/>
      <name val="Arial"/>
      <family val="2"/>
    </font>
    <font>
      <sz val="9"/>
      <name val="宋体"/>
      <family val="3"/>
      <charset val="134"/>
      <scheme val="minor"/>
    </font>
    <font>
      <b/>
      <sz val="22"/>
      <name val="宋体"/>
      <family val="3"/>
      <charset val="134"/>
    </font>
    <font>
      <sz val="9"/>
      <name val="宋体"/>
      <family val="3"/>
      <charset val="134"/>
    </font>
    <font>
      <b/>
      <sz val="22"/>
      <name val="Arial"/>
      <family val="2"/>
    </font>
    <font>
      <sz val="11"/>
      <name val="Arial"/>
      <family val="2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b/>
      <u/>
      <sz val="11"/>
      <name val="宋体"/>
      <family val="3"/>
      <charset val="134"/>
    </font>
    <font>
      <b/>
      <u/>
      <sz val="11"/>
      <name val="Arial"/>
      <family val="2"/>
    </font>
    <font>
      <b/>
      <u/>
      <sz val="10"/>
      <name val="Arial"/>
      <family val="2"/>
    </font>
    <font>
      <b/>
      <u/>
      <sz val="10"/>
      <name val="宋体"/>
      <family val="3"/>
      <charset val="134"/>
    </font>
    <font>
      <sz val="10"/>
      <name val="宋体"/>
      <family val="3"/>
      <charset val="134"/>
    </font>
    <font>
      <u/>
      <sz val="10"/>
      <name val="宋体"/>
      <family val="3"/>
      <charset val="134"/>
    </font>
    <font>
      <u/>
      <sz val="10"/>
      <name val="Arial"/>
      <family val="2"/>
    </font>
    <font>
      <sz val="12"/>
      <name val="宋体"/>
      <family val="3"/>
      <charset val="134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/>
    <xf numFmtId="0" fontId="18" fillId="0" borderId="0">
      <alignment horizontal="justify" vertical="justify" textRotation="127" wrapText="1"/>
      <protection hidden="1"/>
    </xf>
    <xf numFmtId="0" fontId="18" fillId="0" borderId="0">
      <alignment vertical="center"/>
    </xf>
    <xf numFmtId="0" fontId="18" fillId="0" borderId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2" borderId="8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right" vertical="center" wrapText="1"/>
    </xf>
    <xf numFmtId="0" fontId="8" fillId="4" borderId="17" xfId="1" applyFont="1" applyFill="1" applyBorder="1" applyAlignment="1">
      <alignment horizontal="center" vertical="center" wrapText="1"/>
    </xf>
    <xf numFmtId="0" fontId="8" fillId="4" borderId="19" xfId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3" fillId="4" borderId="16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58" fontId="14" fillId="4" borderId="16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vertical="center"/>
    </xf>
    <xf numFmtId="0" fontId="17" fillId="2" borderId="5" xfId="0" applyFont="1" applyFill="1" applyBorder="1" applyAlignment="1">
      <alignment horizontal="center" vertical="center" wrapText="1"/>
    </xf>
    <xf numFmtId="7" fontId="17" fillId="2" borderId="5" xfId="0" applyNumberFormat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left" vertical="center" wrapText="1"/>
    </xf>
    <xf numFmtId="177" fontId="9" fillId="5" borderId="5" xfId="0" applyNumberFormat="1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9" fillId="5" borderId="19" xfId="0" applyNumberFormat="1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14" fontId="15" fillId="2" borderId="16" xfId="0" applyNumberFormat="1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7" fontId="17" fillId="2" borderId="27" xfId="0" applyNumberFormat="1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4" fillId="4" borderId="16" xfId="0" applyFont="1" applyFill="1" applyBorder="1" applyAlignment="1">
      <alignment horizontal="center" vertical="center"/>
    </xf>
    <xf numFmtId="7" fontId="17" fillId="0" borderId="5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left" vertical="center"/>
    </xf>
    <xf numFmtId="14" fontId="15" fillId="2" borderId="4" xfId="0" applyNumberFormat="1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2" borderId="1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177" fontId="9" fillId="2" borderId="5" xfId="0" applyNumberFormat="1" applyFont="1" applyFill="1" applyBorder="1" applyAlignment="1">
      <alignment horizontal="center" vertical="center" wrapText="1"/>
    </xf>
    <xf numFmtId="177" fontId="8" fillId="2" borderId="5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177" fontId="17" fillId="2" borderId="5" xfId="0" applyNumberFormat="1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177" fontId="17" fillId="0" borderId="5" xfId="0" applyNumberFormat="1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/>
    </xf>
    <xf numFmtId="177" fontId="17" fillId="2" borderId="27" xfId="0" applyNumberFormat="1" applyFont="1" applyFill="1" applyBorder="1" applyAlignment="1">
      <alignment horizontal="center" vertical="center"/>
    </xf>
    <xf numFmtId="177" fontId="17" fillId="0" borderId="27" xfId="0" applyNumberFormat="1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left" vertical="center"/>
    </xf>
    <xf numFmtId="0" fontId="19" fillId="4" borderId="31" xfId="0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177" fontId="9" fillId="4" borderId="32" xfId="0" applyNumberFormat="1" applyFont="1" applyFill="1" applyBorder="1" applyAlignment="1">
      <alignment horizontal="center" vertical="center" wrapText="1"/>
    </xf>
    <xf numFmtId="177" fontId="19" fillId="4" borderId="32" xfId="0" applyNumberFormat="1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left" vertical="center" wrapText="1"/>
    </xf>
    <xf numFmtId="177" fontId="9" fillId="5" borderId="12" xfId="0" applyNumberFormat="1" applyFont="1" applyFill="1" applyBorder="1" applyAlignment="1">
      <alignment horizontal="center" vertical="center"/>
    </xf>
    <xf numFmtId="0" fontId="9" fillId="5" borderId="36" xfId="0" applyFont="1" applyFill="1" applyBorder="1" applyAlignment="1">
      <alignment horizontal="center" vertical="center"/>
    </xf>
    <xf numFmtId="177" fontId="9" fillId="6" borderId="12" xfId="0" applyNumberFormat="1" applyFont="1" applyFill="1" applyBorder="1" applyAlignment="1">
      <alignment horizontal="center" vertical="center"/>
    </xf>
    <xf numFmtId="0" fontId="9" fillId="6" borderId="36" xfId="0" applyFont="1" applyFill="1" applyBorder="1" applyAlignment="1">
      <alignment horizontal="center" vertical="center"/>
    </xf>
    <xf numFmtId="14" fontId="15" fillId="2" borderId="37" xfId="0" applyNumberFormat="1" applyFont="1" applyFill="1" applyBorder="1" applyAlignment="1">
      <alignment horizontal="center" vertical="center" wrapText="1"/>
    </xf>
    <xf numFmtId="177" fontId="17" fillId="3" borderId="5" xfId="0" applyNumberFormat="1" applyFont="1" applyFill="1" applyBorder="1" applyAlignment="1">
      <alignment horizontal="center" vertical="center"/>
    </xf>
    <xf numFmtId="177" fontId="9" fillId="7" borderId="12" xfId="0" applyNumberFormat="1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177" fontId="9" fillId="7" borderId="38" xfId="0" applyNumberFormat="1" applyFont="1" applyFill="1" applyBorder="1" applyAlignment="1">
      <alignment horizontal="center" vertical="center"/>
    </xf>
    <xf numFmtId="177" fontId="9" fillId="8" borderId="38" xfId="0" applyNumberFormat="1" applyFont="1" applyFill="1" applyBorder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8" fillId="3" borderId="5" xfId="1" applyFont="1" applyFill="1" applyBorder="1" applyAlignment="1">
      <alignment horizontal="right" vertical="center" wrapText="1"/>
    </xf>
    <xf numFmtId="0" fontId="8" fillId="7" borderId="39" xfId="0" applyFont="1" applyFill="1" applyBorder="1" applyAlignment="1">
      <alignment horizontal="left" vertical="center"/>
    </xf>
    <xf numFmtId="0" fontId="8" fillId="8" borderId="39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76" fontId="9" fillId="4" borderId="6" xfId="1" applyNumberFormat="1" applyFont="1" applyFill="1" applyBorder="1" applyAlignment="1">
      <alignment horizontal="center" vertical="center" wrapText="1"/>
    </xf>
    <xf numFmtId="176" fontId="9" fillId="4" borderId="1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8" fillId="4" borderId="13" xfId="1" applyFont="1" applyFill="1" applyBorder="1" applyAlignment="1">
      <alignment horizontal="center" vertical="center" wrapText="1"/>
    </xf>
    <xf numFmtId="0" fontId="9" fillId="4" borderId="18" xfId="1" applyFont="1" applyFill="1" applyBorder="1" applyAlignment="1">
      <alignment horizontal="center" vertical="center" wrapText="1"/>
    </xf>
    <xf numFmtId="0" fontId="9" fillId="4" borderId="13" xfId="1" applyFont="1" applyFill="1" applyBorder="1" applyAlignment="1">
      <alignment horizontal="center" vertical="center" wrapText="1"/>
    </xf>
    <xf numFmtId="0" fontId="9" fillId="4" borderId="15" xfId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left" vertical="center" wrapText="1"/>
    </xf>
    <xf numFmtId="0" fontId="15" fillId="4" borderId="11" xfId="0" applyFont="1" applyFill="1" applyBorder="1" applyAlignment="1">
      <alignment horizontal="left" vertical="center" wrapText="1"/>
    </xf>
    <xf numFmtId="49" fontId="8" fillId="8" borderId="42" xfId="0" applyNumberFormat="1" applyFont="1" applyFill="1" applyBorder="1" applyAlignment="1">
      <alignment horizontal="right" vertical="center" wrapText="1"/>
    </xf>
    <xf numFmtId="49" fontId="8" fillId="8" borderId="43" xfId="0" applyNumberFormat="1" applyFont="1" applyFill="1" applyBorder="1" applyAlignment="1">
      <alignment horizontal="right" vertical="center" wrapText="1"/>
    </xf>
    <xf numFmtId="49" fontId="8" fillId="8" borderId="44" xfId="0" applyNumberFormat="1" applyFont="1" applyFill="1" applyBorder="1" applyAlignment="1">
      <alignment horizontal="right" vertical="center" wrapText="1"/>
    </xf>
    <xf numFmtId="0" fontId="8" fillId="5" borderId="41" xfId="0" applyFont="1" applyFill="1" applyBorder="1" applyAlignment="1">
      <alignment horizontal="right" vertical="center"/>
    </xf>
    <xf numFmtId="0" fontId="8" fillId="5" borderId="14" xfId="0" applyFont="1" applyFill="1" applyBorder="1" applyAlignment="1">
      <alignment horizontal="right" vertical="center"/>
    </xf>
    <xf numFmtId="0" fontId="8" fillId="5" borderId="18" xfId="0" applyFont="1" applyFill="1" applyBorder="1" applyAlignment="1">
      <alignment horizontal="right" vertical="center"/>
    </xf>
    <xf numFmtId="49" fontId="8" fillId="7" borderId="45" xfId="0" applyNumberFormat="1" applyFont="1" applyFill="1" applyBorder="1" applyAlignment="1">
      <alignment horizontal="right" vertical="center" wrapText="1"/>
    </xf>
    <xf numFmtId="49" fontId="8" fillId="7" borderId="46" xfId="0" applyNumberFormat="1" applyFont="1" applyFill="1" applyBorder="1" applyAlignment="1">
      <alignment horizontal="right" vertical="center" wrapText="1"/>
    </xf>
    <xf numFmtId="49" fontId="8" fillId="7" borderId="47" xfId="0" applyNumberFormat="1" applyFont="1" applyFill="1" applyBorder="1" applyAlignment="1">
      <alignment horizontal="right" vertical="center" wrapText="1"/>
    </xf>
    <xf numFmtId="49" fontId="8" fillId="7" borderId="48" xfId="0" applyNumberFormat="1" applyFont="1" applyFill="1" applyBorder="1" applyAlignment="1">
      <alignment horizontal="right" vertical="center" wrapText="1"/>
    </xf>
    <xf numFmtId="49" fontId="8" fillId="7" borderId="49" xfId="0" applyNumberFormat="1" applyFont="1" applyFill="1" applyBorder="1" applyAlignment="1">
      <alignment horizontal="right" vertical="center" wrapText="1"/>
    </xf>
    <xf numFmtId="49" fontId="8" fillId="7" borderId="50" xfId="0" applyNumberFormat="1" applyFont="1" applyFill="1" applyBorder="1" applyAlignment="1">
      <alignment horizontal="right" vertical="center" wrapText="1"/>
    </xf>
    <xf numFmtId="49" fontId="8" fillId="5" borderId="34" xfId="0" applyNumberFormat="1" applyFont="1" applyFill="1" applyBorder="1" applyAlignment="1">
      <alignment horizontal="right" vertical="center" wrapText="1"/>
    </xf>
    <xf numFmtId="49" fontId="8" fillId="5" borderId="40" xfId="0" applyNumberFormat="1" applyFont="1" applyFill="1" applyBorder="1" applyAlignment="1">
      <alignment horizontal="right" vertical="center" wrapText="1"/>
    </xf>
    <xf numFmtId="49" fontId="8" fillId="5" borderId="35" xfId="0" applyNumberFormat="1" applyFont="1" applyFill="1" applyBorder="1" applyAlignment="1">
      <alignment horizontal="right" vertical="center" wrapText="1"/>
    </xf>
    <xf numFmtId="49" fontId="9" fillId="5" borderId="34" xfId="0" applyNumberFormat="1" applyFont="1" applyFill="1" applyBorder="1" applyAlignment="1">
      <alignment horizontal="right" vertical="center" wrapText="1"/>
    </xf>
    <xf numFmtId="49" fontId="9" fillId="5" borderId="40" xfId="0" applyNumberFormat="1" applyFont="1" applyFill="1" applyBorder="1" applyAlignment="1">
      <alignment horizontal="right" vertical="center" wrapText="1"/>
    </xf>
    <xf numFmtId="49" fontId="9" fillId="5" borderId="35" xfId="0" applyNumberFormat="1" applyFont="1" applyFill="1" applyBorder="1" applyAlignment="1">
      <alignment horizontal="right" vertical="center" wrapText="1"/>
    </xf>
    <xf numFmtId="49" fontId="8" fillId="6" borderId="34" xfId="0" applyNumberFormat="1" applyFont="1" applyFill="1" applyBorder="1" applyAlignment="1">
      <alignment horizontal="right" vertical="center" wrapText="1"/>
    </xf>
    <xf numFmtId="49" fontId="8" fillId="6" borderId="40" xfId="0" applyNumberFormat="1" applyFont="1" applyFill="1" applyBorder="1" applyAlignment="1">
      <alignment horizontal="right" vertical="center" wrapText="1"/>
    </xf>
    <xf numFmtId="49" fontId="8" fillId="6" borderId="35" xfId="0" applyNumberFormat="1" applyFont="1" applyFill="1" applyBorder="1" applyAlignment="1">
      <alignment horizontal="right" vertical="center" wrapText="1"/>
    </xf>
    <xf numFmtId="0" fontId="9" fillId="5" borderId="41" xfId="0" applyFont="1" applyFill="1" applyBorder="1" applyAlignment="1">
      <alignment horizontal="right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9" fillId="5" borderId="18" xfId="0" applyFont="1" applyFill="1" applyBorder="1" applyAlignment="1">
      <alignment horizontal="right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</cellXfs>
  <cellStyles count="5">
    <cellStyle name="Normal_Sheet1" xfId="1"/>
    <cellStyle name="常规" xfId="0" builtinId="0"/>
    <cellStyle name="常规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52"/>
  <sheetViews>
    <sheetView tabSelected="1" topLeftCell="A25" zoomScale="90" zoomScaleNormal="90" zoomScaleSheetLayoutView="115" workbookViewId="0">
      <selection activeCell="G39" sqref="G39"/>
    </sheetView>
  </sheetViews>
  <sheetFormatPr defaultColWidth="9" defaultRowHeight="15"/>
  <cols>
    <col min="1" max="1" width="0.61328125" style="1" customWidth="1"/>
    <col min="2" max="2" width="24.4609375" style="38" customWidth="1"/>
    <col min="3" max="3" width="20.61328125" style="38" customWidth="1"/>
    <col min="4" max="4" width="20.61328125" style="79" customWidth="1"/>
    <col min="5" max="5" width="13.23046875" style="79" customWidth="1"/>
    <col min="6" max="6" width="14.4609375" style="79" customWidth="1"/>
    <col min="7" max="7" width="32.4609375" style="1" customWidth="1"/>
    <col min="8" max="8" width="8.84375" style="1" customWidth="1"/>
    <col min="9" max="9" width="12.765625" style="1" bestFit="1" customWidth="1"/>
    <col min="10" max="10" width="25.4609375" style="1" customWidth="1"/>
    <col min="11" max="16384" width="9" style="1"/>
  </cols>
  <sheetData>
    <row r="1" spans="1:7" ht="33.75" customHeight="1">
      <c r="B1" s="92" t="s">
        <v>0</v>
      </c>
      <c r="C1" s="93"/>
      <c r="D1" s="93"/>
      <c r="E1" s="93"/>
      <c r="F1" s="93"/>
      <c r="G1" s="94"/>
    </row>
    <row r="2" spans="1:7" s="2" customFormat="1" ht="20.149999999999999" customHeight="1">
      <c r="B2" s="95" t="s">
        <v>1</v>
      </c>
      <c r="C2" s="84" t="s">
        <v>2</v>
      </c>
      <c r="D2" s="97" t="s">
        <v>3</v>
      </c>
      <c r="E2" s="98"/>
      <c r="F2" s="84" t="s">
        <v>4</v>
      </c>
      <c r="G2" s="3">
        <v>15201457502</v>
      </c>
    </row>
    <row r="3" spans="1:7" s="2" customFormat="1" ht="20.149999999999999" customHeight="1">
      <c r="B3" s="96"/>
      <c r="C3" s="84" t="s">
        <v>5</v>
      </c>
      <c r="D3" s="97" t="s">
        <v>6</v>
      </c>
      <c r="E3" s="98"/>
      <c r="F3" s="84" t="s">
        <v>7</v>
      </c>
      <c r="G3" s="4" t="s">
        <v>8</v>
      </c>
    </row>
    <row r="4" spans="1:7" s="2" customFormat="1" ht="20.149999999999999" customHeight="1">
      <c r="B4" s="96"/>
      <c r="C4" s="84" t="s">
        <v>9</v>
      </c>
      <c r="D4" s="99">
        <v>2</v>
      </c>
      <c r="E4" s="98"/>
      <c r="F4" s="85" t="s">
        <v>10</v>
      </c>
      <c r="G4" s="3">
        <v>65</v>
      </c>
    </row>
    <row r="5" spans="1:7" s="2" customFormat="1" ht="20.149999999999999" customHeight="1">
      <c r="B5" s="96"/>
      <c r="C5" s="84" t="s">
        <v>11</v>
      </c>
      <c r="D5" s="99">
        <v>0.5</v>
      </c>
      <c r="E5" s="98"/>
      <c r="F5" s="85"/>
      <c r="G5" s="4"/>
    </row>
    <row r="6" spans="1:7" s="2" customFormat="1" ht="20.149999999999999" customHeight="1">
      <c r="B6" s="5" t="s">
        <v>12</v>
      </c>
      <c r="C6" s="88" t="s">
        <v>73</v>
      </c>
      <c r="D6" s="89"/>
      <c r="E6" s="6" t="s">
        <v>13</v>
      </c>
      <c r="F6" s="90" t="s">
        <v>77</v>
      </c>
      <c r="G6" s="91"/>
    </row>
    <row r="7" spans="1:7" s="2" customFormat="1" ht="20.149999999999999" customHeight="1" thickBot="1">
      <c r="B7" s="7" t="s">
        <v>14</v>
      </c>
      <c r="C7" s="105" t="s">
        <v>15</v>
      </c>
      <c r="D7" s="106"/>
      <c r="E7" s="8" t="s">
        <v>16</v>
      </c>
      <c r="F7" s="107">
        <v>13511070014</v>
      </c>
      <c r="G7" s="108"/>
    </row>
    <row r="8" spans="1:7" s="2" customFormat="1" ht="20.149999999999999" customHeight="1" thickTop="1">
      <c r="B8" s="109" t="s">
        <v>67</v>
      </c>
      <c r="C8" s="110"/>
      <c r="D8" s="110"/>
      <c r="E8" s="110"/>
      <c r="F8" s="110"/>
      <c r="G8" s="111"/>
    </row>
    <row r="9" spans="1:7" s="9" customFormat="1" ht="20.149999999999999" customHeight="1">
      <c r="B9" s="10" t="s">
        <v>17</v>
      </c>
      <c r="C9" s="11" t="s">
        <v>18</v>
      </c>
      <c r="D9" s="11" t="s">
        <v>19</v>
      </c>
      <c r="E9" s="11" t="s">
        <v>20</v>
      </c>
      <c r="F9" s="11" t="s">
        <v>21</v>
      </c>
      <c r="G9" s="12" t="s">
        <v>22</v>
      </c>
    </row>
    <row r="10" spans="1:7" s="9" customFormat="1" ht="20.149999999999999" customHeight="1">
      <c r="B10" s="13" t="s">
        <v>23</v>
      </c>
      <c r="C10" s="14" t="s">
        <v>24</v>
      </c>
      <c r="D10" s="112"/>
      <c r="E10" s="112"/>
      <c r="F10" s="112"/>
      <c r="G10" s="113"/>
    </row>
    <row r="11" spans="1:7" s="9" customFormat="1" ht="19.5" customHeight="1">
      <c r="A11" s="15"/>
      <c r="B11" s="80" t="s">
        <v>76</v>
      </c>
      <c r="C11" s="16">
        <v>20</v>
      </c>
      <c r="D11" s="17">
        <v>450</v>
      </c>
      <c r="E11" s="16">
        <v>1</v>
      </c>
      <c r="F11" s="17">
        <f>E11*D11*C11</f>
        <v>9000</v>
      </c>
      <c r="G11" s="18" t="s">
        <v>25</v>
      </c>
    </row>
    <row r="12" spans="1:7" s="9" customFormat="1" ht="20.149999999999999" customHeight="1" thickBot="1">
      <c r="A12" s="15"/>
      <c r="B12" s="117" t="s">
        <v>26</v>
      </c>
      <c r="C12" s="118"/>
      <c r="D12" s="118"/>
      <c r="E12" s="119"/>
      <c r="F12" s="19">
        <f>F11</f>
        <v>9000</v>
      </c>
      <c r="G12" s="20"/>
    </row>
    <row r="13" spans="1:7" ht="20.149999999999999" customHeight="1" thickTop="1">
      <c r="B13" s="138" t="s">
        <v>27</v>
      </c>
      <c r="C13" s="139"/>
      <c r="D13" s="139"/>
      <c r="E13" s="139"/>
      <c r="F13" s="139"/>
      <c r="G13" s="140"/>
    </row>
    <row r="14" spans="1:7" ht="20.149999999999999" customHeight="1">
      <c r="A14" s="23"/>
      <c r="B14" s="24" t="s">
        <v>28</v>
      </c>
      <c r="C14" s="11" t="s">
        <v>18</v>
      </c>
      <c r="D14" s="11" t="s">
        <v>19</v>
      </c>
      <c r="E14" s="25" t="s">
        <v>29</v>
      </c>
      <c r="F14" s="11" t="s">
        <v>21</v>
      </c>
      <c r="G14" s="26" t="s">
        <v>30</v>
      </c>
    </row>
    <row r="15" spans="1:7" s="9" customFormat="1" ht="28.5" customHeight="1">
      <c r="A15" s="15"/>
      <c r="B15" s="27" t="s">
        <v>74</v>
      </c>
      <c r="C15" s="28">
        <v>8</v>
      </c>
      <c r="D15" s="29">
        <v>2300</v>
      </c>
      <c r="E15" s="30">
        <v>1</v>
      </c>
      <c r="F15" s="17">
        <f>E15*D15*C15</f>
        <v>18400</v>
      </c>
      <c r="G15" s="31"/>
    </row>
    <row r="16" spans="1:7" s="9" customFormat="1" ht="28.5" customHeight="1">
      <c r="A16" s="15"/>
      <c r="B16" s="27" t="s">
        <v>75</v>
      </c>
      <c r="C16" s="28">
        <v>8</v>
      </c>
      <c r="D16" s="29">
        <v>500</v>
      </c>
      <c r="E16" s="30">
        <v>1</v>
      </c>
      <c r="F16" s="17">
        <f>E16*D16*C16</f>
        <v>4000</v>
      </c>
      <c r="G16" s="31"/>
    </row>
    <row r="17" spans="1:10" ht="20.149999999999999" customHeight="1" thickBot="1">
      <c r="A17" s="23"/>
      <c r="B17" s="117" t="s">
        <v>68</v>
      </c>
      <c r="C17" s="118"/>
      <c r="D17" s="118"/>
      <c r="E17" s="119"/>
      <c r="F17" s="21">
        <f>SUM(F15:F16)</f>
        <v>22400</v>
      </c>
      <c r="G17" s="22"/>
    </row>
    <row r="18" spans="1:10" ht="20.149999999999999" customHeight="1" thickTop="1">
      <c r="B18" s="138" t="s">
        <v>31</v>
      </c>
      <c r="C18" s="139"/>
      <c r="D18" s="139"/>
      <c r="E18" s="139"/>
      <c r="F18" s="139"/>
      <c r="G18" s="140"/>
    </row>
    <row r="19" spans="1:10" ht="20.149999999999999" customHeight="1">
      <c r="B19" s="33" t="s">
        <v>28</v>
      </c>
      <c r="C19" s="11" t="s">
        <v>18</v>
      </c>
      <c r="D19" s="11" t="s">
        <v>19</v>
      </c>
      <c r="E19" s="25" t="s">
        <v>29</v>
      </c>
      <c r="F19" s="11" t="s">
        <v>21</v>
      </c>
      <c r="G19" s="26" t="s">
        <v>30</v>
      </c>
    </row>
    <row r="20" spans="1:10" ht="24.75" customHeight="1">
      <c r="B20" s="27" t="s">
        <v>32</v>
      </c>
      <c r="C20" s="16">
        <v>1</v>
      </c>
      <c r="D20" s="34">
        <v>5000</v>
      </c>
      <c r="E20" s="16">
        <v>1</v>
      </c>
      <c r="F20" s="17">
        <f>E20*D20*C20</f>
        <v>5000</v>
      </c>
      <c r="G20" s="35" t="s">
        <v>71</v>
      </c>
    </row>
    <row r="21" spans="1:10" ht="20.149999999999999" customHeight="1">
      <c r="B21" s="36" t="s">
        <v>33</v>
      </c>
      <c r="C21" s="30">
        <v>50</v>
      </c>
      <c r="D21" s="29">
        <v>38</v>
      </c>
      <c r="E21" s="30">
        <v>1</v>
      </c>
      <c r="F21" s="17">
        <f>E21*D21*C21</f>
        <v>1900</v>
      </c>
      <c r="G21" s="37" t="s">
        <v>72</v>
      </c>
    </row>
    <row r="22" spans="1:10" ht="20.149999999999999" customHeight="1" thickBot="1">
      <c r="B22" s="117" t="s">
        <v>69</v>
      </c>
      <c r="C22" s="118"/>
      <c r="D22" s="118"/>
      <c r="E22" s="119"/>
      <c r="F22" s="21">
        <f>SUM(F20:F21)</f>
        <v>6900</v>
      </c>
      <c r="G22" s="22"/>
      <c r="I22" s="38"/>
      <c r="J22" s="39"/>
    </row>
    <row r="23" spans="1:10" ht="20.149999999999999" customHeight="1" thickTop="1">
      <c r="B23" s="138" t="s">
        <v>34</v>
      </c>
      <c r="C23" s="101"/>
      <c r="D23" s="101"/>
      <c r="E23" s="101"/>
      <c r="F23" s="101"/>
      <c r="G23" s="102"/>
      <c r="I23" s="40"/>
      <c r="J23" s="39"/>
    </row>
    <row r="24" spans="1:10" ht="20.149999999999999" customHeight="1">
      <c r="B24" s="41" t="s">
        <v>17</v>
      </c>
      <c r="C24" s="42" t="s">
        <v>35</v>
      </c>
      <c r="D24" s="43" t="s">
        <v>36</v>
      </c>
      <c r="E24" s="44" t="s">
        <v>29</v>
      </c>
      <c r="F24" s="43" t="s">
        <v>21</v>
      </c>
      <c r="G24" s="45" t="s">
        <v>37</v>
      </c>
      <c r="I24" s="40"/>
      <c r="J24" s="39"/>
    </row>
    <row r="25" spans="1:10" ht="20.149999999999999" customHeight="1">
      <c r="A25" s="23"/>
      <c r="B25" s="46" t="s">
        <v>38</v>
      </c>
      <c r="C25" s="14" t="s">
        <v>39</v>
      </c>
      <c r="D25" s="112"/>
      <c r="E25" s="112"/>
      <c r="F25" s="112"/>
      <c r="G25" s="113"/>
      <c r="I25" s="40"/>
      <c r="J25" s="39"/>
    </row>
    <row r="26" spans="1:10" ht="20.149999999999999" customHeight="1">
      <c r="A26" s="23"/>
      <c r="B26" s="81" t="s">
        <v>78</v>
      </c>
      <c r="C26" s="82">
        <v>24</v>
      </c>
      <c r="D26" s="74">
        <v>150</v>
      </c>
      <c r="E26" s="82">
        <v>2</v>
      </c>
      <c r="F26" s="74">
        <f>E26*D26*C26</f>
        <v>7200</v>
      </c>
      <c r="G26" s="83" t="s">
        <v>40</v>
      </c>
      <c r="I26" s="40"/>
      <c r="J26" s="39"/>
    </row>
    <row r="27" spans="1:10" ht="20.149999999999999" customHeight="1">
      <c r="A27" s="23"/>
      <c r="B27" s="50" t="s">
        <v>41</v>
      </c>
      <c r="C27" s="48">
        <v>19</v>
      </c>
      <c r="D27" s="49">
        <v>200</v>
      </c>
      <c r="E27" s="48">
        <v>2</v>
      </c>
      <c r="F27" s="49">
        <f>E27*D27*C27</f>
        <v>7600</v>
      </c>
      <c r="G27" s="32" t="s">
        <v>40</v>
      </c>
      <c r="I27" s="40"/>
      <c r="J27" s="39"/>
    </row>
    <row r="28" spans="1:10" ht="20.149999999999999" customHeight="1">
      <c r="B28" s="53" t="s">
        <v>42</v>
      </c>
      <c r="C28" s="14" t="s">
        <v>43</v>
      </c>
      <c r="D28" s="112"/>
      <c r="E28" s="112"/>
      <c r="F28" s="112"/>
      <c r="G28" s="113"/>
      <c r="I28" s="40"/>
      <c r="J28" s="39"/>
    </row>
    <row r="29" spans="1:10" ht="20.149999999999999" customHeight="1">
      <c r="B29" s="54" t="s">
        <v>44</v>
      </c>
      <c r="C29" s="48">
        <v>1</v>
      </c>
      <c r="D29" s="49">
        <v>500</v>
      </c>
      <c r="E29" s="48">
        <v>2</v>
      </c>
      <c r="F29" s="52">
        <f>E29*D29*C29</f>
        <v>1000</v>
      </c>
      <c r="G29" s="32" t="s">
        <v>45</v>
      </c>
      <c r="I29" s="40"/>
      <c r="J29" s="39"/>
    </row>
    <row r="30" spans="1:10" ht="20.149999999999999" customHeight="1">
      <c r="B30" s="55" t="s">
        <v>46</v>
      </c>
      <c r="C30" s="56">
        <v>1</v>
      </c>
      <c r="D30" s="57">
        <v>1000</v>
      </c>
      <c r="E30" s="56">
        <v>1</v>
      </c>
      <c r="F30" s="58">
        <f>E30*D30*C30</f>
        <v>1000</v>
      </c>
      <c r="G30" s="31"/>
      <c r="I30" s="40"/>
      <c r="J30" s="39"/>
    </row>
    <row r="31" spans="1:10" s="9" customFormat="1" ht="20.149999999999999" customHeight="1" thickBot="1">
      <c r="B31" s="135" t="s">
        <v>66</v>
      </c>
      <c r="C31" s="136"/>
      <c r="D31" s="136"/>
      <c r="E31" s="137"/>
      <c r="F31" s="21">
        <f>F26+F27+F29+F30</f>
        <v>16800</v>
      </c>
      <c r="G31" s="59"/>
      <c r="I31" s="40"/>
      <c r="J31" s="39"/>
    </row>
    <row r="32" spans="1:10" s="9" customFormat="1" ht="20.149999999999999" customHeight="1" thickTop="1">
      <c r="B32" s="100" t="s">
        <v>47</v>
      </c>
      <c r="C32" s="101"/>
      <c r="D32" s="101"/>
      <c r="E32" s="101"/>
      <c r="F32" s="101"/>
      <c r="G32" s="102"/>
    </row>
    <row r="33" spans="2:7" ht="20.149999999999999" customHeight="1" thickBot="1">
      <c r="B33" s="60" t="s">
        <v>17</v>
      </c>
      <c r="C33" s="61" t="s">
        <v>18</v>
      </c>
      <c r="D33" s="62" t="s">
        <v>36</v>
      </c>
      <c r="E33" s="62" t="s">
        <v>29</v>
      </c>
      <c r="F33" s="63" t="s">
        <v>21</v>
      </c>
      <c r="G33" s="64" t="s">
        <v>37</v>
      </c>
    </row>
    <row r="34" spans="2:7" ht="20.149999999999999" customHeight="1">
      <c r="B34" s="47" t="s">
        <v>48</v>
      </c>
      <c r="C34" s="16">
        <v>16</v>
      </c>
      <c r="D34" s="49">
        <v>20</v>
      </c>
      <c r="E34" s="48">
        <v>2</v>
      </c>
      <c r="F34" s="52">
        <f t="shared" ref="F34:F40" si="0">E34*D34*C34</f>
        <v>640</v>
      </c>
      <c r="G34" s="65"/>
    </row>
    <row r="35" spans="2:7" ht="20.149999999999999" customHeight="1">
      <c r="B35" s="47" t="s">
        <v>50</v>
      </c>
      <c r="C35" s="16">
        <v>6</v>
      </c>
      <c r="D35" s="49">
        <v>250</v>
      </c>
      <c r="E35" s="48">
        <v>1</v>
      </c>
      <c r="F35" s="52">
        <f t="shared" si="0"/>
        <v>1500</v>
      </c>
      <c r="G35" s="65" t="s">
        <v>51</v>
      </c>
    </row>
    <row r="36" spans="2:7" ht="20.149999999999999" customHeight="1">
      <c r="B36" s="47" t="s">
        <v>52</v>
      </c>
      <c r="C36" s="16">
        <v>70</v>
      </c>
      <c r="D36" s="52">
        <v>10</v>
      </c>
      <c r="E36" s="51">
        <v>1</v>
      </c>
      <c r="F36" s="52">
        <f t="shared" si="0"/>
        <v>700</v>
      </c>
      <c r="G36" s="65" t="s">
        <v>49</v>
      </c>
    </row>
    <row r="37" spans="2:7" ht="20.149999999999999" customHeight="1">
      <c r="B37" s="66" t="s">
        <v>53</v>
      </c>
      <c r="C37" s="30">
        <v>15</v>
      </c>
      <c r="D37" s="58">
        <v>150</v>
      </c>
      <c r="E37" s="67">
        <v>1</v>
      </c>
      <c r="F37" s="52">
        <f t="shared" si="0"/>
        <v>2250</v>
      </c>
      <c r="G37" s="68" t="s">
        <v>54</v>
      </c>
    </row>
    <row r="38" spans="2:7" ht="20.149999999999999" customHeight="1">
      <c r="B38" s="66" t="s">
        <v>55</v>
      </c>
      <c r="C38" s="30">
        <v>1</v>
      </c>
      <c r="D38" s="58">
        <v>200</v>
      </c>
      <c r="E38" s="67">
        <v>1</v>
      </c>
      <c r="F38" s="52">
        <f t="shared" si="0"/>
        <v>200</v>
      </c>
      <c r="G38" s="68"/>
    </row>
    <row r="39" spans="2:7" ht="20.149999999999999" customHeight="1">
      <c r="B39" s="103" t="s">
        <v>56</v>
      </c>
      <c r="C39" s="30">
        <v>2</v>
      </c>
      <c r="D39" s="57">
        <v>3550</v>
      </c>
      <c r="E39" s="56">
        <v>1</v>
      </c>
      <c r="F39" s="52">
        <f t="shared" si="0"/>
        <v>7100</v>
      </c>
      <c r="G39" s="68" t="s">
        <v>57</v>
      </c>
    </row>
    <row r="40" spans="2:7" ht="20.149999999999999" customHeight="1">
      <c r="B40" s="104"/>
      <c r="C40" s="30">
        <v>2</v>
      </c>
      <c r="D40" s="57">
        <v>2350</v>
      </c>
      <c r="E40" s="56">
        <v>1</v>
      </c>
      <c r="F40" s="52">
        <f t="shared" si="0"/>
        <v>4700</v>
      </c>
      <c r="G40" s="68" t="s">
        <v>57</v>
      </c>
    </row>
    <row r="41" spans="2:7" ht="20.149999999999999" customHeight="1" thickBot="1">
      <c r="B41" s="135" t="s">
        <v>58</v>
      </c>
      <c r="C41" s="136"/>
      <c r="D41" s="136"/>
      <c r="E41" s="137"/>
      <c r="F41" s="21">
        <f>SUM(F34:F40)</f>
        <v>17090</v>
      </c>
      <c r="G41" s="59"/>
    </row>
    <row r="42" spans="2:7" ht="20.149999999999999" customHeight="1" thickTop="1" thickBot="1">
      <c r="B42" s="126" t="s">
        <v>59</v>
      </c>
      <c r="C42" s="127"/>
      <c r="D42" s="127"/>
      <c r="E42" s="128"/>
      <c r="F42" s="69">
        <f>F12+F17+F22+F31+F41</f>
        <v>72190</v>
      </c>
      <c r="G42" s="70"/>
    </row>
    <row r="43" spans="2:7" s="9" customFormat="1" ht="20.149999999999999" customHeight="1" thickTop="1" thickBot="1">
      <c r="B43" s="129" t="s">
        <v>60</v>
      </c>
      <c r="C43" s="130"/>
      <c r="D43" s="130"/>
      <c r="E43" s="131"/>
      <c r="F43" s="69">
        <f>F42*0.08</f>
        <v>5775.2</v>
      </c>
      <c r="G43" s="70"/>
    </row>
    <row r="44" spans="2:7" ht="20.149999999999999" customHeight="1" thickTop="1" thickBot="1">
      <c r="B44" s="132" t="s">
        <v>61</v>
      </c>
      <c r="C44" s="133"/>
      <c r="D44" s="133"/>
      <c r="E44" s="134"/>
      <c r="F44" s="71">
        <f>F42+F43</f>
        <v>77965.2</v>
      </c>
      <c r="G44" s="72"/>
    </row>
    <row r="45" spans="2:7" ht="27.75" customHeight="1" thickTop="1">
      <c r="B45" s="73" t="s">
        <v>79</v>
      </c>
      <c r="C45" s="16">
        <v>19</v>
      </c>
      <c r="D45" s="74">
        <v>1500</v>
      </c>
      <c r="E45" s="16">
        <v>2</v>
      </c>
      <c r="F45" s="34">
        <f>E45*D45*C45</f>
        <v>57000</v>
      </c>
      <c r="G45" s="32" t="s">
        <v>80</v>
      </c>
    </row>
    <row r="46" spans="2:7" ht="20.149999999999999" customHeight="1" thickBot="1">
      <c r="B46" s="123" t="s">
        <v>62</v>
      </c>
      <c r="C46" s="124"/>
      <c r="D46" s="124"/>
      <c r="E46" s="125"/>
      <c r="F46" s="75">
        <f>F45</f>
        <v>57000</v>
      </c>
      <c r="G46" s="76"/>
    </row>
    <row r="47" spans="2:7" ht="22.5" customHeight="1" thickTop="1" thickBot="1">
      <c r="B47" s="120" t="s">
        <v>70</v>
      </c>
      <c r="C47" s="121"/>
      <c r="D47" s="121"/>
      <c r="E47" s="122"/>
      <c r="F47" s="77">
        <f>(F44+F46)*0.06</f>
        <v>8097.9120000000003</v>
      </c>
      <c r="G47" s="86" t="s">
        <v>63</v>
      </c>
    </row>
    <row r="48" spans="2:7" ht="23.25" customHeight="1" thickBot="1">
      <c r="B48" s="114" t="s">
        <v>64</v>
      </c>
      <c r="C48" s="115"/>
      <c r="D48" s="115"/>
      <c r="E48" s="116"/>
      <c r="F48" s="78">
        <f>F47+F46+F44</f>
        <v>143063.11199999999</v>
      </c>
      <c r="G48" s="87" t="s">
        <v>65</v>
      </c>
    </row>
    <row r="52" ht="12.75" customHeight="1"/>
  </sheetData>
  <mergeCells count="30">
    <mergeCell ref="B48:E48"/>
    <mergeCell ref="B22:E22"/>
    <mergeCell ref="B12:E12"/>
    <mergeCell ref="B17:E17"/>
    <mergeCell ref="B47:E47"/>
    <mergeCell ref="B46:E46"/>
    <mergeCell ref="B42:E42"/>
    <mergeCell ref="B43:E43"/>
    <mergeCell ref="B44:E44"/>
    <mergeCell ref="B41:E41"/>
    <mergeCell ref="B31:E31"/>
    <mergeCell ref="B13:G13"/>
    <mergeCell ref="B18:G18"/>
    <mergeCell ref="B23:G23"/>
    <mergeCell ref="D25:G25"/>
    <mergeCell ref="D28:G28"/>
    <mergeCell ref="B32:G32"/>
    <mergeCell ref="B39:B40"/>
    <mergeCell ref="C7:D7"/>
    <mergeCell ref="F7:G7"/>
    <mergeCell ref="B8:G8"/>
    <mergeCell ref="D10:G10"/>
    <mergeCell ref="C6:D6"/>
    <mergeCell ref="F6:G6"/>
    <mergeCell ref="B1:G1"/>
    <mergeCell ref="B2:B5"/>
    <mergeCell ref="D2:E2"/>
    <mergeCell ref="D3:E3"/>
    <mergeCell ref="D4:E4"/>
    <mergeCell ref="D5:E5"/>
  </mergeCells>
  <phoneticPr fontId="4" type="noConversion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活动预算（沈阳北约客维景国际大酒店）-方案1</vt:lpstr>
      <vt:lpstr>'活动预算（沈阳北约客维景国际大酒店）-方案1'!Print_Area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赵峰</cp:lastModifiedBy>
  <cp:lastPrinted>2017-11-27T08:33:49Z</cp:lastPrinted>
  <dcterms:created xsi:type="dcterms:W3CDTF">2017-11-20T07:07:25Z</dcterms:created>
  <dcterms:modified xsi:type="dcterms:W3CDTF">2017-11-28T08:30:14Z</dcterms:modified>
</cp:coreProperties>
</file>