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会议需求表" sheetId="1" r:id="rId1"/>
  </sheets>
  <calcPr calcId="144525"/>
</workbook>
</file>

<file path=xl/comments1.xml><?xml version="1.0" encoding="utf-8"?>
<comments xmlns="http://schemas.openxmlformats.org/spreadsheetml/2006/main">
  <authors>
    <author>Song Yang 宋阳</author>
  </authors>
  <commentList>
    <comment ref="I17" authorId="0">
      <text>
        <r>
          <rPr>
            <b/>
            <sz val="9"/>
            <rFont val="宋体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6" authorId="0">
      <text>
        <r>
          <rPr>
            <b/>
            <sz val="9"/>
            <rFont val="宋体"/>
            <charset val="134"/>
          </rPr>
          <t>对酒店需求如星级要求，会场距离要求等可以写在备注里</t>
        </r>
      </text>
    </comment>
    <comment ref="I31" authorId="0">
      <text>
        <r>
          <rPr>
            <b/>
            <sz val="9"/>
            <rFont val="宋体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42" authorId="0">
      <text>
        <r>
          <rPr>
            <b/>
            <sz val="9"/>
            <rFont val="宋体"/>
            <charset val="134"/>
          </rPr>
          <t>采购部：原则上如果人数较多可以选择会议包价，一般100人课桌式，选择200平左右无柱会议室较合理</t>
        </r>
      </text>
    </comment>
    <comment ref="I47" authorId="0">
      <text>
        <r>
          <rPr>
            <b/>
            <sz val="9"/>
            <rFont val="宋体"/>
            <charset val="134"/>
          </rPr>
          <t>采购部:餐标60元/人</t>
        </r>
        <r>
          <rPr>
            <sz val="9"/>
            <rFont val="宋体"/>
            <charset val="134"/>
          </rPr>
          <t xml:space="preserve">
</t>
        </r>
      </text>
    </comment>
    <comment ref="I52" authorId="0">
      <text>
        <r>
          <rPr>
            <b/>
            <sz val="9"/>
            <rFont val="宋体"/>
            <charset val="134"/>
          </rPr>
          <t xml:space="preserve">采购部：国内会注册费原则上不通过旅行社，请不要放入预估价格
</t>
        </r>
      </text>
    </comment>
    <comment ref="I57" authorId="0">
      <text>
        <r>
          <rPr>
            <b/>
            <sz val="9"/>
            <rFont val="宋体"/>
            <charset val="134"/>
          </rPr>
          <t xml:space="preserve">采购部:原则上20人一个会议执行，对于需求不同，可以酌情增减，合理预估
</t>
        </r>
        <r>
          <rPr>
            <sz val="9"/>
            <rFont val="宋体"/>
            <charset val="134"/>
          </rPr>
          <t xml:space="preserve">
</t>
        </r>
      </text>
    </comment>
    <comment ref="I62" authorId="0">
      <text>
        <r>
          <rPr>
            <b/>
            <sz val="9"/>
            <rFont val="宋体"/>
            <charset val="134"/>
          </rPr>
          <t>采购部：机票和第三方执行不收取服务费</t>
        </r>
      </text>
    </comment>
  </commentList>
</comments>
</file>

<file path=xl/sharedStrings.xml><?xml version="1.0" encoding="utf-8"?>
<sst xmlns="http://schemas.openxmlformats.org/spreadsheetml/2006/main" count="82">
  <si>
    <t>会议活动结算表</t>
  </si>
  <si>
    <t>供应商名称</t>
  </si>
  <si>
    <t>会议名称</t>
  </si>
  <si>
    <t>亿腾神经外科专家顾问会</t>
  </si>
  <si>
    <t xml:space="preserve">报价人 </t>
  </si>
  <si>
    <t>报价日期</t>
  </si>
  <si>
    <t>会议时间</t>
  </si>
  <si>
    <t>会议地点</t>
  </si>
  <si>
    <t>东逸湾酒店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</si>
  <si>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</si>
  <si>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</si>
  <si>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</si>
  <si>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</si>
  <si>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</si>
  <si>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</si>
  <si>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</si>
  <si>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</si>
  <si>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次数</t>
  </si>
  <si>
    <t>机票原价</t>
  </si>
  <si>
    <t>折扣价</t>
  </si>
  <si>
    <t>总价</t>
  </si>
  <si>
    <t>备注</t>
  </si>
  <si>
    <t>机票（1）</t>
  </si>
  <si>
    <t>机票（2）</t>
  </si>
  <si>
    <t>机票（3）</t>
  </si>
  <si>
    <t>火车票（1）</t>
  </si>
  <si>
    <t>火车票（2）</t>
  </si>
  <si>
    <t>火车票（3）</t>
  </si>
  <si>
    <t>小计</t>
  </si>
  <si>
    <t>二、交通（接送机等）</t>
  </si>
  <si>
    <t>车型</t>
  </si>
  <si>
    <t>天数</t>
  </si>
  <si>
    <t>单价</t>
  </si>
  <si>
    <t>全天包车</t>
  </si>
  <si>
    <t>帕萨特</t>
  </si>
  <si>
    <t>市内接送</t>
  </si>
  <si>
    <t>广州市区接送往返</t>
  </si>
  <si>
    <t>顺德包车来回</t>
  </si>
  <si>
    <t>佛山包车来回</t>
  </si>
  <si>
    <t>清远包车来回</t>
  </si>
  <si>
    <t>三、酒店</t>
  </si>
  <si>
    <t>酒店名称</t>
  </si>
  <si>
    <t>房间数</t>
  </si>
  <si>
    <t>单人房（含早）</t>
  </si>
  <si>
    <t>标间（含早）</t>
  </si>
  <si>
    <t>四、餐饮</t>
  </si>
  <si>
    <t>就餐日期</t>
  </si>
  <si>
    <t>午餐/晚餐</t>
  </si>
  <si>
    <t>桌数</t>
  </si>
  <si>
    <t>餐饮（1）</t>
  </si>
  <si>
    <t xml:space="preserve">2018.10.10 </t>
  </si>
  <si>
    <t>晚餐</t>
  </si>
  <si>
    <t>/桌餐</t>
  </si>
  <si>
    <t>餐饮（2）</t>
  </si>
  <si>
    <t>酒水</t>
  </si>
  <si>
    <t>外购</t>
  </si>
  <si>
    <t>餐饮（3）</t>
  </si>
  <si>
    <t>餐饮（4）</t>
  </si>
  <si>
    <t>餐饮（5）</t>
  </si>
  <si>
    <t>五、会议场地</t>
  </si>
  <si>
    <t>会场面积</t>
  </si>
  <si>
    <t>主会议室</t>
  </si>
  <si>
    <t xml:space="preserve">120平米，课桌式 </t>
  </si>
  <si>
    <t xml:space="preserve">13：00-18：00 </t>
  </si>
  <si>
    <t>半天</t>
  </si>
  <si>
    <t>含投影，幕布</t>
  </si>
  <si>
    <t>分会场（1）</t>
  </si>
  <si>
    <t>分会场（2）</t>
  </si>
  <si>
    <t>分会场（3）</t>
  </si>
  <si>
    <t>茶歇</t>
  </si>
  <si>
    <t>投影设备等租赁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</si>
  <si>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</si>
  <si>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</si>
  <si>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</si>
  <si>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</si>
  <si>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</si>
  <si>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</si>
  <si>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八、服务费用和税金</t>
  </si>
  <si>
    <t>费率</t>
  </si>
  <si>
    <t>服务费</t>
  </si>
  <si>
    <t>税金</t>
  </si>
  <si>
    <t>合计总价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</si>
</sst>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$&quot;#,##0_);[Red]\(&quot;$&quot;#,##0\)"/>
    <numFmt numFmtId="177" formatCode="_-&quot;Ł&quot;* #,##0.00_-;\-&quot;Ł&quot;* #,##0.00_-;_-&quot;Ł&quot;* &quot;-&quot;??_-;_-@_-"/>
    <numFmt numFmtId="178" formatCode="_-* #,##0.00_ _€_-;\-* #,##0.00_ _€_-;_-* &quot;-&quot;??_ _€_-;_-@_-"/>
    <numFmt numFmtId="179" formatCode="#,##0_);[Red]\(#,##0\)"/>
    <numFmt numFmtId="180" formatCode="[$-409]d\-mmm\-yy;@"/>
    <numFmt numFmtId="181" formatCode="0_);[Red]\(0\)"/>
    <numFmt numFmtId="182" formatCode="_ \¥* #,##0.00_ ;_ \¥* \-#,##0.00_ ;_ \¥* &quot;-&quot;??_ ;_ @_ "/>
    <numFmt numFmtId="183" formatCode="0_ "/>
    <numFmt numFmtId="184" formatCode="#,##0.00_);[Red]\(#,##0.00\)"/>
  </numFmts>
  <fonts count="30">
    <font>
      <sz val="11"/>
      <color theme="1"/>
      <name val="宋体"/>
      <charset val="134"/>
      <scheme val="minor"/>
    </font>
    <font>
      <sz val="10"/>
      <name val="华文细黑"/>
      <charset val="134"/>
    </font>
    <font>
      <sz val="12"/>
      <name val="华文细黑"/>
      <charset val="134"/>
    </font>
    <font>
      <sz val="11"/>
      <name val="华文细黑"/>
      <charset val="134"/>
    </font>
    <font>
      <b/>
      <sz val="16"/>
      <name val="华文细黑"/>
      <charset val="134"/>
    </font>
    <font>
      <b/>
      <sz val="20"/>
      <name val="华文细黑"/>
      <charset val="134"/>
    </font>
    <font>
      <sz val="11"/>
      <color indexed="8"/>
      <name val="华文细黑"/>
      <charset val="134"/>
    </font>
    <font>
      <b/>
      <sz val="11"/>
      <name val="华文细黑"/>
      <charset val="134"/>
    </font>
    <font>
      <b/>
      <sz val="11"/>
      <color indexed="8"/>
      <name val="华文细黑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Verdana"/>
      <charset val="134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10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39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37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0" borderId="4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7" borderId="43" applyNumberFormat="0" applyAlignment="0" applyProtection="0">
      <alignment vertical="center"/>
    </xf>
    <xf numFmtId="0" fontId="14" fillId="7" borderId="38" applyNumberFormat="0" applyAlignment="0" applyProtection="0">
      <alignment vertical="center"/>
    </xf>
    <xf numFmtId="0" fontId="20" fillId="11" borderId="41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9" fillId="0" borderId="36" applyNumberFormat="0" applyFill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7" fontId="29" fillId="0" borderId="0"/>
    <xf numFmtId="0" fontId="23" fillId="3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178" fontId="28" fillId="0" borderId="0" applyFont="0" applyFill="0" applyBorder="0" applyAlignment="0" applyProtection="0"/>
    <xf numFmtId="176" fontId="28" fillId="0" borderId="0"/>
  </cellStyleXfs>
  <cellXfs count="166">
    <xf numFmtId="0" fontId="0" fillId="0" borderId="0" xfId="0">
      <alignment vertical="center"/>
    </xf>
    <xf numFmtId="177" fontId="1" fillId="0" borderId="0" xfId="43" applyFont="1" applyFill="1"/>
    <xf numFmtId="177" fontId="2" fillId="0" borderId="0" xfId="43" applyFont="1"/>
    <xf numFmtId="177" fontId="3" fillId="0" borderId="0" xfId="43" applyFont="1"/>
    <xf numFmtId="177" fontId="3" fillId="0" borderId="0" xfId="43" applyFont="1" applyFill="1"/>
    <xf numFmtId="177" fontId="1" fillId="0" borderId="0" xfId="43" applyFont="1"/>
    <xf numFmtId="179" fontId="1" fillId="0" borderId="0" xfId="43" applyNumberFormat="1" applyFont="1"/>
    <xf numFmtId="180" fontId="4" fillId="0" borderId="0" xfId="51" applyNumberFormat="1" applyFont="1" applyFill="1" applyBorder="1" applyAlignment="1" applyProtection="1">
      <alignment vertical="center" wrapText="1"/>
      <protection locked="0"/>
    </xf>
    <xf numFmtId="177" fontId="1" fillId="0" borderId="0" xfId="43" applyFont="1" applyFill="1" applyBorder="1" applyAlignment="1"/>
    <xf numFmtId="180" fontId="5" fillId="0" borderId="0" xfId="51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51" applyNumberFormat="1" applyFont="1" applyProtection="1">
      <protection locked="0"/>
    </xf>
    <xf numFmtId="180" fontId="6" fillId="0" borderId="1" xfId="51" applyNumberFormat="1" applyFont="1" applyBorder="1" applyAlignment="1" applyProtection="1">
      <protection locked="0"/>
    </xf>
    <xf numFmtId="180" fontId="6" fillId="0" borderId="2" xfId="51" applyNumberFormat="1" applyFont="1" applyBorder="1" applyAlignment="1" applyProtection="1">
      <alignment horizontal="center"/>
      <protection locked="0"/>
    </xf>
    <xf numFmtId="180" fontId="6" fillId="0" borderId="3" xfId="51" applyNumberFormat="1" applyFont="1" applyBorder="1" applyAlignment="1" applyProtection="1">
      <alignment horizontal="center"/>
      <protection locked="0"/>
    </xf>
    <xf numFmtId="180" fontId="6" fillId="0" borderId="4" xfId="51" applyNumberFormat="1" applyFont="1" applyBorder="1" applyAlignment="1" applyProtection="1">
      <alignment horizontal="center"/>
      <protection locked="0"/>
    </xf>
    <xf numFmtId="180" fontId="6" fillId="0" borderId="0" xfId="51" applyNumberFormat="1" applyFont="1" applyBorder="1" applyAlignment="1" applyProtection="1">
      <protection locked="0"/>
    </xf>
    <xf numFmtId="177" fontId="3" fillId="0" borderId="1" xfId="43" applyFont="1" applyBorder="1" applyAlignment="1"/>
    <xf numFmtId="177" fontId="3" fillId="0" borderId="2" xfId="43" applyFont="1" applyBorder="1" applyAlignment="1"/>
    <xf numFmtId="180" fontId="6" fillId="0" borderId="5" xfId="51" applyNumberFormat="1" applyFont="1" applyBorder="1" applyAlignment="1" applyProtection="1">
      <protection locked="0"/>
    </xf>
    <xf numFmtId="180" fontId="6" fillId="0" borderId="6" xfId="51" applyNumberFormat="1" applyFont="1" applyBorder="1" applyAlignment="1" applyProtection="1">
      <alignment horizontal="center"/>
      <protection locked="0"/>
    </xf>
    <xf numFmtId="180" fontId="6" fillId="0" borderId="6" xfId="51" applyNumberFormat="1" applyFont="1" applyBorder="1" applyAlignment="1" applyProtection="1">
      <protection locked="0"/>
    </xf>
    <xf numFmtId="180" fontId="6" fillId="0" borderId="7" xfId="51" applyNumberFormat="1" applyFont="1" applyBorder="1" applyAlignment="1" applyProtection="1">
      <protection locked="0"/>
    </xf>
    <xf numFmtId="177" fontId="3" fillId="0" borderId="5" xfId="43" applyFont="1" applyBorder="1" applyAlignment="1"/>
    <xf numFmtId="179" fontId="3" fillId="0" borderId="8" xfId="43" applyNumberFormat="1" applyFont="1" applyBorder="1" applyAlignment="1">
      <alignment horizontal="center"/>
    </xf>
    <xf numFmtId="180" fontId="6" fillId="0" borderId="9" xfId="51" applyNumberFormat="1" applyFont="1" applyBorder="1" applyAlignment="1" applyProtection="1">
      <protection locked="0"/>
    </xf>
    <xf numFmtId="180" fontId="6" fillId="0" borderId="10" xfId="51" applyNumberFormat="1" applyFont="1" applyBorder="1" applyAlignment="1" applyProtection="1">
      <alignment horizontal="center"/>
      <protection locked="0"/>
    </xf>
    <xf numFmtId="180" fontId="6" fillId="0" borderId="10" xfId="51" applyNumberFormat="1" applyFont="1" applyBorder="1" applyAlignment="1" applyProtection="1">
      <protection locked="0"/>
    </xf>
    <xf numFmtId="180" fontId="6" fillId="0" borderId="11" xfId="51" applyNumberFormat="1" applyFont="1" applyBorder="1" applyAlignment="1" applyProtection="1">
      <protection locked="0"/>
    </xf>
    <xf numFmtId="179" fontId="3" fillId="0" borderId="10" xfId="43" applyNumberFormat="1" applyFont="1" applyBorder="1" applyAlignment="1">
      <alignment horizontal="center"/>
    </xf>
    <xf numFmtId="180" fontId="3" fillId="0" borderId="0" xfId="51" applyNumberFormat="1" applyFont="1" applyBorder="1" applyAlignment="1" applyProtection="1">
      <alignment horizontal="center"/>
      <protection locked="0"/>
    </xf>
    <xf numFmtId="180" fontId="7" fillId="2" borderId="12" xfId="51" applyNumberFormat="1" applyFont="1" applyFill="1" applyBorder="1" applyAlignment="1" applyProtection="1">
      <alignment horizontal="left" vertical="center"/>
      <protection locked="0"/>
    </xf>
    <xf numFmtId="180" fontId="7" fillId="2" borderId="13" xfId="51" applyNumberFormat="1" applyFont="1" applyFill="1" applyBorder="1" applyAlignment="1" applyProtection="1">
      <alignment horizontal="left" vertical="center"/>
      <protection locked="0"/>
    </xf>
    <xf numFmtId="180" fontId="8" fillId="2" borderId="14" xfId="51" applyNumberFormat="1" applyFont="1" applyFill="1" applyBorder="1" applyAlignment="1" applyProtection="1">
      <alignment horizontal="center" wrapText="1"/>
      <protection locked="0"/>
    </xf>
    <xf numFmtId="177" fontId="7" fillId="2" borderId="14" xfId="43" applyFont="1" applyFill="1" applyBorder="1" applyAlignment="1">
      <alignment horizontal="center"/>
    </xf>
    <xf numFmtId="180" fontId="6" fillId="3" borderId="15" xfId="51" applyNumberFormat="1" applyFont="1" applyFill="1" applyBorder="1" applyAlignment="1" applyProtection="1">
      <protection locked="0"/>
    </xf>
    <xf numFmtId="180" fontId="6" fillId="3" borderId="16" xfId="51" applyNumberFormat="1" applyFont="1" applyFill="1" applyBorder="1" applyAlignment="1" applyProtection="1">
      <protection locked="0"/>
    </xf>
    <xf numFmtId="18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81" fontId="6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1" applyNumberFormat="1" applyFont="1" applyFill="1" applyBorder="1" applyAlignment="1" applyProtection="1">
      <alignment vertical="center" wrapText="1"/>
      <protection locked="0"/>
    </xf>
    <xf numFmtId="180" fontId="6" fillId="3" borderId="15" xfId="51" applyNumberFormat="1" applyFont="1" applyFill="1" applyBorder="1" applyAlignment="1" applyProtection="1">
      <alignment horizontal="center"/>
      <protection locked="0"/>
    </xf>
    <xf numFmtId="180" fontId="6" fillId="3" borderId="16" xfId="51" applyNumberFormat="1" applyFont="1" applyFill="1" applyBorder="1" applyAlignment="1" applyProtection="1">
      <alignment horizontal="center"/>
      <protection locked="0"/>
    </xf>
    <xf numFmtId="180" fontId="6" fillId="0" borderId="17" xfId="51" applyNumberFormat="1" applyFont="1" applyFill="1" applyBorder="1" applyAlignment="1" applyProtection="1">
      <alignment horizontal="center" vertical="center" wrapText="1"/>
      <protection locked="0"/>
    </xf>
    <xf numFmtId="180" fontId="8" fillId="4" borderId="15" xfId="51" applyNumberFormat="1" applyFont="1" applyFill="1" applyBorder="1" applyAlignment="1" applyProtection="1">
      <alignment horizontal="center"/>
      <protection locked="0"/>
    </xf>
    <xf numFmtId="180" fontId="8" fillId="4" borderId="16" xfId="51" applyNumberFormat="1" applyFont="1" applyFill="1" applyBorder="1" applyAlignment="1" applyProtection="1">
      <alignment horizontal="center"/>
      <protection locked="0"/>
    </xf>
    <xf numFmtId="180" fontId="6" fillId="4" borderId="6" xfId="51" applyNumberFormat="1" applyFont="1" applyFill="1" applyBorder="1" applyProtection="1">
      <protection locked="0"/>
    </xf>
    <xf numFmtId="180" fontId="3" fillId="4" borderId="6" xfId="51" applyNumberFormat="1" applyFont="1" applyFill="1" applyBorder="1" applyAlignment="1" applyProtection="1">
      <alignment horizontal="center"/>
      <protection locked="0"/>
    </xf>
    <xf numFmtId="0" fontId="3" fillId="4" borderId="6" xfId="51" applyNumberFormat="1" applyFont="1" applyFill="1" applyBorder="1" applyAlignment="1" applyProtection="1">
      <alignment horizontal="center"/>
      <protection locked="0"/>
    </xf>
    <xf numFmtId="180" fontId="8" fillId="0" borderId="18" xfId="51" applyNumberFormat="1" applyFont="1" applyFill="1" applyBorder="1" applyAlignment="1" applyProtection="1">
      <alignment horizontal="center"/>
      <protection locked="0"/>
    </xf>
    <xf numFmtId="180" fontId="8" fillId="0" borderId="0" xfId="51" applyNumberFormat="1" applyFont="1" applyFill="1" applyBorder="1" applyAlignment="1" applyProtection="1">
      <alignment horizontal="center"/>
      <protection locked="0"/>
    </xf>
    <xf numFmtId="180" fontId="7" fillId="2" borderId="15" xfId="51" applyNumberFormat="1" applyFont="1" applyFill="1" applyBorder="1" applyAlignment="1" applyProtection="1">
      <alignment horizontal="left" vertical="center"/>
      <protection locked="0"/>
    </xf>
    <xf numFmtId="180" fontId="7" fillId="2" borderId="16" xfId="51" applyNumberFormat="1" applyFont="1" applyFill="1" applyBorder="1" applyAlignment="1" applyProtection="1">
      <alignment horizontal="left" vertical="center"/>
      <protection locked="0"/>
    </xf>
    <xf numFmtId="180" fontId="8" fillId="2" borderId="6" xfId="51" applyNumberFormat="1" applyFont="1" applyFill="1" applyBorder="1" applyAlignment="1" applyProtection="1">
      <alignment horizontal="center" vertical="center" wrapText="1"/>
      <protection locked="0"/>
    </xf>
    <xf numFmtId="180" fontId="8" fillId="2" borderId="6" xfId="51" applyNumberFormat="1" applyFont="1" applyFill="1" applyBorder="1" applyAlignment="1" applyProtection="1">
      <alignment horizontal="center" vertical="center"/>
      <protection locked="0"/>
    </xf>
    <xf numFmtId="179" fontId="8" fillId="2" borderId="6" xfId="51" applyNumberFormat="1" applyFont="1" applyFill="1" applyBorder="1" applyAlignment="1" applyProtection="1">
      <alignment horizontal="center" vertical="center" wrapText="1"/>
      <protection locked="0"/>
    </xf>
    <xf numFmtId="180" fontId="6" fillId="0" borderId="6" xfId="51" applyNumberFormat="1" applyFont="1" applyFill="1" applyBorder="1" applyProtection="1">
      <protection locked="0"/>
    </xf>
    <xf numFmtId="181" fontId="3" fillId="0" borderId="6" xfId="51" applyNumberFormat="1" applyFont="1" applyFill="1" applyBorder="1" applyAlignment="1" applyProtection="1">
      <alignment horizontal="center"/>
      <protection locked="0"/>
    </xf>
    <xf numFmtId="181" fontId="3" fillId="0" borderId="6" xfId="51" applyNumberFormat="1" applyFont="1" applyFill="1" applyBorder="1" applyProtection="1">
      <protection locked="0"/>
    </xf>
    <xf numFmtId="43" fontId="3" fillId="0" borderId="6" xfId="51" applyNumberFormat="1" applyFont="1" applyFill="1" applyBorder="1" applyAlignment="1" applyProtection="1">
      <protection locked="0"/>
    </xf>
    <xf numFmtId="179" fontId="3" fillId="0" borderId="6" xfId="51" applyNumberFormat="1" applyFont="1" applyFill="1" applyBorder="1" applyAlignment="1" applyProtection="1">
      <protection locked="0"/>
    </xf>
    <xf numFmtId="43" fontId="3" fillId="0" borderId="6" xfId="51" applyNumberFormat="1" applyFont="1" applyFill="1" applyBorder="1" applyAlignment="1" applyProtection="1">
      <alignment horizontal="center"/>
      <protection locked="0"/>
    </xf>
    <xf numFmtId="180" fontId="8" fillId="4" borderId="5" xfId="51" applyNumberFormat="1" applyFont="1" applyFill="1" applyBorder="1" applyAlignment="1" applyProtection="1">
      <alignment horizontal="center"/>
      <protection locked="0"/>
    </xf>
    <xf numFmtId="180" fontId="8" fillId="4" borderId="6" xfId="51" applyNumberFormat="1" applyFont="1" applyFill="1" applyBorder="1" applyAlignment="1" applyProtection="1">
      <alignment horizontal="center"/>
      <protection locked="0"/>
    </xf>
    <xf numFmtId="178" fontId="3" fillId="4" borderId="6" xfId="50" applyFont="1" applyFill="1" applyBorder="1" applyProtection="1">
      <protection locked="0"/>
    </xf>
    <xf numFmtId="182" fontId="3" fillId="4" borderId="6" xfId="51" applyNumberFormat="1" applyFont="1" applyFill="1" applyBorder="1" applyAlignment="1" applyProtection="1">
      <protection locked="0"/>
    </xf>
    <xf numFmtId="179" fontId="7" fillId="4" borderId="6" xfId="51" applyNumberFormat="1" applyFont="1" applyFill="1" applyBorder="1" applyAlignment="1" applyProtection="1">
      <protection locked="0"/>
    </xf>
    <xf numFmtId="180" fontId="7" fillId="0" borderId="15" xfId="51" applyNumberFormat="1" applyFont="1" applyFill="1" applyBorder="1" applyAlignment="1" applyProtection="1">
      <alignment horizontal="center" vertical="center" wrapText="1"/>
      <protection locked="0"/>
    </xf>
    <xf numFmtId="180" fontId="7" fillId="0" borderId="19" xfId="51" applyNumberFormat="1" applyFont="1" applyFill="1" applyBorder="1" applyAlignment="1" applyProtection="1">
      <alignment horizontal="center" vertical="center" wrapText="1"/>
      <protection locked="0"/>
    </xf>
    <xf numFmtId="177" fontId="7" fillId="2" borderId="15" xfId="43" applyFont="1" applyFill="1" applyBorder="1" applyAlignment="1" applyProtection="1">
      <alignment horizontal="left" vertical="center"/>
      <protection locked="0"/>
    </xf>
    <xf numFmtId="177" fontId="7" fillId="2" borderId="16" xfId="43" applyFont="1" applyFill="1" applyBorder="1" applyAlignment="1" applyProtection="1">
      <alignment horizontal="left" vertical="center"/>
      <protection locked="0"/>
    </xf>
    <xf numFmtId="180" fontId="6" fillId="3" borderId="5" xfId="51" applyNumberFormat="1" applyFont="1" applyFill="1" applyBorder="1" applyAlignment="1" applyProtection="1">
      <alignment horizontal="left"/>
      <protection locked="0"/>
    </xf>
    <xf numFmtId="180" fontId="6" fillId="3" borderId="6" xfId="51" applyNumberFormat="1" applyFont="1" applyFill="1" applyBorder="1" applyAlignment="1" applyProtection="1">
      <alignment horizontal="left"/>
      <protection locked="0"/>
    </xf>
    <xf numFmtId="180" fontId="6" fillId="0" borderId="8" xfId="51" applyNumberFormat="1" applyFont="1" applyFill="1" applyBorder="1" applyAlignment="1" applyProtection="1">
      <alignment vertical="center"/>
      <protection locked="0"/>
    </xf>
    <xf numFmtId="180" fontId="6" fillId="0" borderId="16" xfId="51" applyNumberFormat="1" applyFont="1" applyFill="1" applyBorder="1" applyAlignment="1" applyProtection="1">
      <alignment vertical="center"/>
      <protection locked="0"/>
    </xf>
    <xf numFmtId="181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77" fontId="3" fillId="0" borderId="5" xfId="43" applyFont="1" applyBorder="1" applyAlignment="1" applyProtection="1">
      <alignment horizontal="left"/>
      <protection locked="0"/>
    </xf>
    <xf numFmtId="177" fontId="3" fillId="0" borderId="6" xfId="43" applyFont="1" applyBorder="1" applyAlignment="1" applyProtection="1">
      <alignment horizontal="left"/>
      <protection locked="0"/>
    </xf>
    <xf numFmtId="180" fontId="6" fillId="4" borderId="6" xfId="51" applyNumberFormat="1" applyFont="1" applyFill="1" applyBorder="1" applyAlignment="1" applyProtection="1">
      <alignment horizont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/>
      <protection locked="0"/>
    </xf>
    <xf numFmtId="179" fontId="3" fillId="0" borderId="19" xfId="51" applyNumberFormat="1" applyFont="1" applyFill="1" applyBorder="1" applyAlignment="1" applyProtection="1">
      <protection locked="0"/>
    </xf>
    <xf numFmtId="180" fontId="6" fillId="0" borderId="6" xfId="51" applyNumberFormat="1" applyFont="1" applyFill="1" applyBorder="1" applyAlignment="1" applyProtection="1">
      <alignment horizontal="left" vertical="center" wrapText="1"/>
      <protection locked="0"/>
    </xf>
    <xf numFmtId="180" fontId="3" fillId="0" borderId="6" xfId="51" applyNumberFormat="1" applyFont="1" applyFill="1" applyBorder="1" applyAlignment="1" applyProtection="1">
      <alignment horizontal="center"/>
      <protection locked="0"/>
    </xf>
    <xf numFmtId="0" fontId="3" fillId="4" borderId="6" xfId="51" applyNumberFormat="1" applyFont="1" applyFill="1" applyBorder="1" applyAlignment="1" applyProtection="1">
      <protection locked="0"/>
    </xf>
    <xf numFmtId="180" fontId="7" fillId="0" borderId="18" xfId="51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51" applyNumberFormat="1" applyFont="1" applyFill="1" applyBorder="1" applyAlignment="1" applyProtection="1">
      <alignment horizontal="center" vertical="center" wrapText="1"/>
      <protection locked="0"/>
    </xf>
    <xf numFmtId="180" fontId="6" fillId="3" borderId="20" xfId="51" applyNumberFormat="1" applyFont="1" applyFill="1" applyBorder="1" applyAlignment="1" applyProtection="1">
      <alignment horizontal="left"/>
      <protection locked="0"/>
    </xf>
    <xf numFmtId="180" fontId="6" fillId="3" borderId="21" xfId="51" applyNumberFormat="1" applyFont="1" applyFill="1" applyBorder="1" applyAlignment="1" applyProtection="1">
      <alignment horizontal="left"/>
      <protection locked="0"/>
    </xf>
    <xf numFmtId="180" fontId="6" fillId="0" borderId="6" xfId="51" applyNumberFormat="1" applyFont="1" applyFill="1" applyBorder="1" applyAlignment="1" applyProtection="1">
      <alignment horizontal="center" vertical="center"/>
      <protection locked="0"/>
    </xf>
    <xf numFmtId="180" fontId="6" fillId="0" borderId="17" xfId="51" applyNumberFormat="1" applyFont="1" applyFill="1" applyBorder="1" applyProtection="1">
      <protection locked="0"/>
    </xf>
    <xf numFmtId="180" fontId="3" fillId="0" borderId="17" xfId="51" applyNumberFormat="1" applyFont="1" applyFill="1" applyBorder="1" applyAlignment="1" applyProtection="1">
      <alignment horizontal="center"/>
      <protection locked="0"/>
    </xf>
    <xf numFmtId="180" fontId="3" fillId="0" borderId="17" xfId="51" applyNumberFormat="1" applyFont="1" applyFill="1" applyBorder="1" applyProtection="1">
      <protection locked="0"/>
    </xf>
    <xf numFmtId="43" fontId="3" fillId="0" borderId="17" xfId="51" applyNumberFormat="1" applyFont="1" applyFill="1" applyBorder="1" applyAlignment="1" applyProtection="1">
      <protection locked="0"/>
    </xf>
    <xf numFmtId="179" fontId="3" fillId="0" borderId="17" xfId="51" applyNumberFormat="1" applyFont="1" applyFill="1" applyBorder="1" applyAlignment="1" applyProtection="1">
      <protection locked="0"/>
    </xf>
    <xf numFmtId="180" fontId="8" fillId="4" borderId="22" xfId="51" applyNumberFormat="1" applyFont="1" applyFill="1" applyBorder="1" applyAlignment="1" applyProtection="1">
      <alignment horizontal="center"/>
      <protection locked="0"/>
    </xf>
    <xf numFmtId="180" fontId="8" fillId="4" borderId="23" xfId="51" applyNumberFormat="1" applyFont="1" applyFill="1" applyBorder="1" applyAlignment="1" applyProtection="1">
      <alignment horizontal="center"/>
      <protection locked="0"/>
    </xf>
    <xf numFmtId="180" fontId="6" fillId="2" borderId="6" xfId="51" applyNumberFormat="1" applyFont="1" applyFill="1" applyBorder="1" applyAlignment="1" applyProtection="1">
      <alignment horizontal="center" vertical="center" wrapText="1"/>
      <protection locked="0"/>
    </xf>
    <xf numFmtId="180" fontId="6" fillId="2" borderId="6" xfId="51" applyNumberFormat="1" applyFont="1" applyFill="1" applyBorder="1" applyAlignment="1" applyProtection="1">
      <alignment horizontal="center" vertical="center"/>
      <protection locked="0"/>
    </xf>
    <xf numFmtId="177" fontId="3" fillId="0" borderId="20" xfId="43" applyFont="1" applyBorder="1" applyAlignment="1" applyProtection="1">
      <alignment horizontal="left"/>
      <protection locked="0"/>
    </xf>
    <xf numFmtId="177" fontId="3" fillId="0" borderId="21" xfId="43" applyFont="1" applyBorder="1" applyAlignment="1" applyProtection="1">
      <alignment horizontal="left"/>
      <protection locked="0"/>
    </xf>
    <xf numFmtId="180" fontId="6" fillId="2" borderId="6" xfId="51" applyNumberFormat="1" applyFont="1" applyFill="1" applyBorder="1" applyAlignment="1" applyProtection="1">
      <alignment horizontal="left" vertical="center" wrapText="1"/>
      <protection locked="0"/>
    </xf>
    <xf numFmtId="177" fontId="3" fillId="0" borderId="5" xfId="43" applyFont="1" applyBorder="1" applyAlignment="1" applyProtection="1">
      <protection locked="0"/>
    </xf>
    <xf numFmtId="177" fontId="3" fillId="0" borderId="6" xfId="43" applyFont="1" applyBorder="1" applyAlignment="1" applyProtection="1">
      <protection locked="0"/>
    </xf>
    <xf numFmtId="43" fontId="3" fillId="4" borderId="6" xfId="51" applyNumberFormat="1" applyFont="1" applyFill="1" applyBorder="1" applyAlignment="1" applyProtection="1">
      <protection locked="0"/>
    </xf>
    <xf numFmtId="180" fontId="7" fillId="0" borderId="24" xfId="51" applyNumberFormat="1" applyFont="1" applyFill="1" applyBorder="1" applyAlignment="1" applyProtection="1">
      <alignment horizontal="center" vertical="center" wrapText="1"/>
      <protection locked="0"/>
    </xf>
    <xf numFmtId="180" fontId="7" fillId="0" borderId="25" xfId="51" applyNumberFormat="1" applyFont="1" applyFill="1" applyBorder="1" applyAlignment="1" applyProtection="1">
      <alignment horizontal="center" vertical="center" wrapText="1"/>
      <protection locked="0"/>
    </xf>
    <xf numFmtId="180" fontId="8" fillId="2" borderId="6" xfId="51" applyNumberFormat="1" applyFont="1" applyFill="1" applyBorder="1" applyAlignment="1" applyProtection="1">
      <alignment horizontal="center" wrapText="1"/>
      <protection locked="0"/>
    </xf>
    <xf numFmtId="43" fontId="7" fillId="2" borderId="6" xfId="51" applyNumberFormat="1" applyFont="1" applyFill="1" applyBorder="1" applyAlignment="1" applyProtection="1">
      <alignment horizontal="center"/>
      <protection locked="0"/>
    </xf>
    <xf numFmtId="179" fontId="7" fillId="2" borderId="6" xfId="51" applyNumberFormat="1" applyFont="1" applyFill="1" applyBorder="1" applyAlignment="1" applyProtection="1">
      <alignment horizontal="center"/>
      <protection locked="0"/>
    </xf>
    <xf numFmtId="9" fontId="3" fillId="0" borderId="6" xfId="51" applyNumberFormat="1" applyFont="1" applyFill="1" applyBorder="1" applyAlignment="1" applyProtection="1">
      <alignment horizontal="center"/>
      <protection locked="0"/>
    </xf>
    <xf numFmtId="183" fontId="3" fillId="0" borderId="6" xfId="51" applyNumberFormat="1" applyFont="1" applyFill="1" applyBorder="1" applyAlignment="1" applyProtection="1">
      <alignment horizontal="center"/>
      <protection locked="0"/>
    </xf>
    <xf numFmtId="184" fontId="3" fillId="0" borderId="6" xfId="51" applyNumberFormat="1" applyFont="1" applyFill="1" applyBorder="1" applyAlignment="1" applyProtection="1">
      <alignment vertical="center"/>
      <protection locked="0"/>
    </xf>
    <xf numFmtId="180" fontId="5" fillId="0" borderId="0" xfId="51" applyNumberFormat="1" applyFont="1" applyFill="1" applyBorder="1" applyAlignment="1" applyProtection="1">
      <alignment vertical="center" wrapText="1"/>
      <protection locked="0"/>
    </xf>
    <xf numFmtId="177" fontId="3" fillId="0" borderId="3" xfId="43" applyFont="1" applyBorder="1" applyAlignment="1"/>
    <xf numFmtId="177" fontId="3" fillId="0" borderId="4" xfId="43" applyFont="1" applyBorder="1" applyAlignment="1"/>
    <xf numFmtId="177" fontId="3" fillId="0" borderId="6" xfId="43" applyFont="1" applyBorder="1" applyAlignment="1"/>
    <xf numFmtId="177" fontId="3" fillId="0" borderId="7" xfId="43" applyFont="1" applyBorder="1" applyAlignment="1">
      <alignment horizontal="center"/>
    </xf>
    <xf numFmtId="177" fontId="3" fillId="0" borderId="10" xfId="43" applyFont="1" applyBorder="1" applyAlignment="1"/>
    <xf numFmtId="0" fontId="3" fillId="0" borderId="11" xfId="43" applyNumberFormat="1" applyFont="1" applyBorder="1" applyAlignment="1">
      <alignment horizontal="center"/>
    </xf>
    <xf numFmtId="179" fontId="7" fillId="2" borderId="14" xfId="43" applyNumberFormat="1" applyFont="1" applyFill="1" applyBorder="1" applyAlignment="1">
      <alignment horizontal="center"/>
    </xf>
    <xf numFmtId="177" fontId="7" fillId="2" borderId="26" xfId="43" applyFont="1" applyFill="1" applyBorder="1" applyAlignment="1" applyProtection="1">
      <alignment vertical="center"/>
      <protection locked="0"/>
    </xf>
    <xf numFmtId="179" fontId="3" fillId="0" borderId="6" xfId="43" applyNumberFormat="1" applyFont="1" applyBorder="1" applyAlignment="1"/>
    <xf numFmtId="177" fontId="3" fillId="0" borderId="27" xfId="43" applyFont="1" applyBorder="1" applyAlignment="1"/>
    <xf numFmtId="182" fontId="3" fillId="4" borderId="27" xfId="51" applyNumberFormat="1" applyFont="1" applyFill="1" applyBorder="1" applyAlignment="1" applyProtection="1">
      <protection locked="0"/>
    </xf>
    <xf numFmtId="180" fontId="8" fillId="0" borderId="28" xfId="51" applyNumberFormat="1" applyFont="1" applyFill="1" applyBorder="1" applyAlignment="1" applyProtection="1">
      <alignment horizontal="center"/>
      <protection locked="0"/>
    </xf>
    <xf numFmtId="180" fontId="8" fillId="2" borderId="8" xfId="51" applyNumberFormat="1" applyFont="1" applyFill="1" applyBorder="1" applyAlignment="1" applyProtection="1">
      <alignment horizontal="center" vertical="center" wrapText="1"/>
      <protection locked="0"/>
    </xf>
    <xf numFmtId="180" fontId="8" fillId="2" borderId="7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27" xfId="51" applyNumberFormat="1" applyFont="1" applyFill="1" applyBorder="1" applyAlignment="1" applyProtection="1">
      <protection locked="0"/>
    </xf>
    <xf numFmtId="43" fontId="3" fillId="0" borderId="8" xfId="51" applyNumberFormat="1" applyFont="1" applyFill="1" applyBorder="1" applyAlignment="1" applyProtection="1">
      <alignment horizontal="left"/>
      <protection locked="0"/>
    </xf>
    <xf numFmtId="43" fontId="3" fillId="0" borderId="7" xfId="51" applyNumberFormat="1" applyFont="1" applyFill="1" applyBorder="1" applyAlignment="1" applyProtection="1">
      <alignment horizontal="left"/>
      <protection locked="0"/>
    </xf>
    <xf numFmtId="180" fontId="7" fillId="0" borderId="7" xfId="51" applyNumberFormat="1" applyFont="1" applyFill="1" applyBorder="1" applyAlignment="1" applyProtection="1">
      <alignment horizontal="center" vertical="center" wrapText="1"/>
      <protection locked="0"/>
    </xf>
    <xf numFmtId="180" fontId="8" fillId="2" borderId="27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8" xfId="51" applyNumberFormat="1" applyFont="1" applyFill="1" applyBorder="1" applyAlignment="1" applyProtection="1">
      <protection locked="0"/>
    </xf>
    <xf numFmtId="43" fontId="3" fillId="0" borderId="7" xfId="51" applyNumberFormat="1" applyFont="1" applyFill="1" applyBorder="1" applyAlignment="1" applyProtection="1">
      <protection locked="0"/>
    </xf>
    <xf numFmtId="180" fontId="7" fillId="0" borderId="28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27" xfId="51" applyNumberFormat="1" applyFont="1" applyFill="1" applyBorder="1" applyAlignment="1" applyProtection="1">
      <alignment horizontal="center"/>
      <protection locked="0"/>
    </xf>
    <xf numFmtId="43" fontId="3" fillId="0" borderId="8" xfId="51" applyNumberFormat="1" applyFont="1" applyFill="1" applyBorder="1" applyAlignment="1" applyProtection="1">
      <alignment horizontal="center"/>
      <protection locked="0"/>
    </xf>
    <xf numFmtId="43" fontId="3" fillId="0" borderId="7" xfId="51" applyNumberFormat="1" applyFont="1" applyFill="1" applyBorder="1" applyAlignment="1" applyProtection="1">
      <alignment horizontal="center"/>
      <protection locked="0"/>
    </xf>
    <xf numFmtId="182" fontId="3" fillId="4" borderId="29" xfId="51" applyNumberFormat="1" applyFont="1" applyFill="1" applyBorder="1" applyAlignment="1" applyProtection="1">
      <alignment horizontal="center"/>
      <protection locked="0"/>
    </xf>
    <xf numFmtId="182" fontId="3" fillId="4" borderId="30" xfId="51" applyNumberFormat="1" applyFont="1" applyFill="1" applyBorder="1" applyAlignment="1" applyProtection="1">
      <alignment horizontal="center"/>
      <protection locked="0"/>
    </xf>
    <xf numFmtId="182" fontId="3" fillId="4" borderId="6" xfId="51" applyNumberFormat="1" applyFont="1" applyFill="1" applyBorder="1" applyAlignment="1" applyProtection="1">
      <alignment horizontal="center"/>
      <protection locked="0"/>
    </xf>
    <xf numFmtId="182" fontId="3" fillId="4" borderId="27" xfId="51" applyNumberFormat="1" applyFont="1" applyFill="1" applyBorder="1" applyAlignment="1" applyProtection="1">
      <alignment horizontal="center"/>
      <protection locked="0"/>
    </xf>
    <xf numFmtId="43" fontId="3" fillId="4" borderId="27" xfId="51" applyNumberFormat="1" applyFont="1" applyFill="1" applyBorder="1" applyAlignment="1" applyProtection="1">
      <protection locked="0"/>
    </xf>
    <xf numFmtId="180" fontId="7" fillId="0" borderId="31" xfId="51" applyNumberFormat="1" applyFont="1" applyFill="1" applyBorder="1" applyAlignment="1" applyProtection="1">
      <alignment horizontal="center" vertical="center" wrapText="1"/>
      <protection locked="0"/>
    </xf>
    <xf numFmtId="180" fontId="8" fillId="4" borderId="32" xfId="51" applyNumberFormat="1" applyFont="1" applyFill="1" applyBorder="1" applyAlignment="1" applyProtection="1">
      <alignment horizontal="center"/>
      <protection locked="0"/>
    </xf>
    <xf numFmtId="180" fontId="8" fillId="4" borderId="33" xfId="51" applyNumberFormat="1" applyFont="1" applyFill="1" applyBorder="1" applyAlignment="1" applyProtection="1">
      <alignment horizontal="center"/>
      <protection locked="0"/>
    </xf>
    <xf numFmtId="180" fontId="6" fillId="4" borderId="10" xfId="51" applyNumberFormat="1" applyFont="1" applyFill="1" applyBorder="1" applyProtection="1">
      <protection locked="0"/>
    </xf>
    <xf numFmtId="180" fontId="3" fillId="4" borderId="10" xfId="51" applyNumberFormat="1" applyFont="1" applyFill="1" applyBorder="1" applyAlignment="1" applyProtection="1">
      <alignment horizontal="center"/>
      <protection locked="0"/>
    </xf>
    <xf numFmtId="178" fontId="3" fillId="4" borderId="10" xfId="50" applyFont="1" applyFill="1" applyBorder="1" applyProtection="1">
      <protection locked="0"/>
    </xf>
    <xf numFmtId="182" fontId="3" fillId="4" borderId="10" xfId="51" applyNumberFormat="1" applyFont="1" applyFill="1" applyBorder="1" applyAlignment="1" applyProtection="1">
      <protection locked="0"/>
    </xf>
    <xf numFmtId="179" fontId="7" fillId="4" borderId="10" xfId="51" applyNumberFormat="1" applyFont="1" applyFill="1" applyBorder="1" applyAlignment="1" applyProtection="1">
      <protection locked="0"/>
    </xf>
    <xf numFmtId="180" fontId="8" fillId="0" borderId="0" xfId="51" applyNumberFormat="1" applyFont="1" applyFill="1" applyBorder="1" applyProtection="1">
      <protection locked="0"/>
    </xf>
    <xf numFmtId="177" fontId="3" fillId="0" borderId="0" xfId="43" applyFont="1" applyBorder="1" applyProtection="1">
      <protection locked="0"/>
    </xf>
    <xf numFmtId="180" fontId="6" fillId="0" borderId="0" xfId="51" applyNumberFormat="1" applyFont="1" applyFill="1" applyBorder="1" applyProtection="1">
      <protection locked="0"/>
    </xf>
    <xf numFmtId="180" fontId="3" fillId="0" borderId="0" xfId="51" applyNumberFormat="1" applyFont="1" applyFill="1" applyBorder="1" applyAlignment="1" applyProtection="1">
      <alignment horizontal="center"/>
      <protection locked="0"/>
    </xf>
    <xf numFmtId="178" fontId="3" fillId="0" borderId="0" xfId="50" applyFont="1" applyFill="1" applyBorder="1" applyProtection="1">
      <protection locked="0"/>
    </xf>
    <xf numFmtId="182" fontId="3" fillId="0" borderId="0" xfId="51" applyNumberFormat="1" applyFont="1" applyFill="1" applyBorder="1" applyAlignment="1" applyProtection="1">
      <alignment horizontal="center"/>
      <protection locked="0"/>
    </xf>
    <xf numFmtId="179" fontId="3" fillId="0" borderId="0" xfId="51" applyNumberFormat="1" applyFont="1" applyFill="1" applyBorder="1" applyAlignment="1" applyProtection="1">
      <alignment horizontal="center"/>
      <protection locked="0"/>
    </xf>
    <xf numFmtId="180" fontId="3" fillId="0" borderId="0" xfId="51" applyNumberFormat="1" applyFont="1" applyFill="1" applyBorder="1" applyProtection="1"/>
    <xf numFmtId="180" fontId="8" fillId="0" borderId="0" xfId="51" applyNumberFormat="1" applyFont="1" applyFill="1" applyBorder="1" applyAlignment="1" applyProtection="1">
      <alignment horizontal="center"/>
    </xf>
    <xf numFmtId="179" fontId="7" fillId="5" borderId="34" xfId="43" applyNumberFormat="1" applyFont="1" applyFill="1" applyBorder="1"/>
    <xf numFmtId="177" fontId="2" fillId="0" borderId="0" xfId="43" applyFont="1" applyFill="1" applyBorder="1"/>
    <xf numFmtId="179" fontId="2" fillId="0" borderId="0" xfId="43" applyNumberFormat="1" applyFont="1"/>
    <xf numFmtId="177" fontId="1" fillId="0" borderId="0" xfId="43" applyFont="1" applyAlignment="1">
      <alignment horizontal="center"/>
    </xf>
    <xf numFmtId="182" fontId="3" fillId="4" borderId="35" xfId="51" applyNumberFormat="1" applyFont="1" applyFill="1" applyBorder="1" applyAlignment="1" applyProtection="1">
      <protection locked="0"/>
    </xf>
    <xf numFmtId="182" fontId="3" fillId="4" borderId="11" xfId="51" applyNumberFormat="1" applyFont="1" applyFill="1" applyBorder="1" applyAlignment="1" applyProtection="1">
      <protection locked="0"/>
    </xf>
    <xf numFmtId="177" fontId="3" fillId="0" borderId="0" xfId="43" applyFont="1" applyFill="1" applyBorder="1" applyAlignment="1" applyProtection="1">
      <alignment horizont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Sheet1" xfId="50"/>
    <cellStyle name="Normal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2</xdr:col>
      <xdr:colOff>634</xdr:colOff>
      <xdr:row>2</xdr:row>
      <xdr:rowOff>0</xdr:rowOff>
    </xdr:to>
    <xdr:pic>
      <xdr:nvPicPr>
        <xdr:cNvPr id="2" name="图片 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51828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2"/>
  <sheetViews>
    <sheetView tabSelected="1" zoomScale="70" zoomScaleNormal="70" topLeftCell="A7" workbookViewId="0">
      <selection activeCell="M62" sqref="M62"/>
    </sheetView>
  </sheetViews>
  <sheetFormatPr defaultColWidth="9" defaultRowHeight="14.25"/>
  <cols>
    <col min="1" max="1" width="11.9083333333333" style="5" customWidth="1"/>
    <col min="2" max="2" width="10.0916666666667" style="5" customWidth="1"/>
    <col min="3" max="3" width="28.45" style="5" customWidth="1"/>
    <col min="4" max="4" width="14.9083333333333" style="5" customWidth="1"/>
    <col min="5" max="5" width="11.9083333333333" style="5" customWidth="1"/>
    <col min="6" max="6" width="9.63333333333333" style="5" customWidth="1"/>
    <col min="7" max="7" width="8.45" style="5" customWidth="1"/>
    <col min="8" max="8" width="11.9083333333333" style="6" customWidth="1"/>
    <col min="9" max="9" width="11.9083333333333" style="5" customWidth="1"/>
    <col min="10" max="10" width="26.6333333333333" style="5" customWidth="1"/>
    <col min="11" max="16384" width="9" style="5"/>
  </cols>
  <sheetData>
    <row r="1" s="1" customFormat="1" ht="30" customHeight="1" spans="1:10">
      <c r="A1" s="7"/>
      <c r="B1" s="8"/>
      <c r="C1" s="9" t="s">
        <v>0</v>
      </c>
      <c r="D1" s="9"/>
      <c r="E1" s="9"/>
      <c r="F1" s="9"/>
      <c r="G1" s="9"/>
      <c r="H1" s="9"/>
      <c r="I1" s="9"/>
      <c r="J1" s="111"/>
    </row>
    <row r="2" s="2" customFormat="1" ht="30" customHeight="1" spans="1:9">
      <c r="A2" s="10"/>
      <c r="B2" s="10"/>
      <c r="C2" s="9"/>
      <c r="D2" s="9"/>
      <c r="E2" s="9"/>
      <c r="F2" s="9"/>
      <c r="G2" s="9"/>
      <c r="H2" s="9"/>
      <c r="I2" s="9"/>
    </row>
    <row r="3" s="3" customFormat="1" ht="18" customHeight="1" spans="1:10">
      <c r="A3" s="11" t="s">
        <v>1</v>
      </c>
      <c r="B3" s="12"/>
      <c r="C3" s="13"/>
      <c r="D3" s="13"/>
      <c r="E3" s="14"/>
      <c r="F3" s="15"/>
      <c r="G3" s="16" t="s">
        <v>2</v>
      </c>
      <c r="H3" s="17" t="s">
        <v>3</v>
      </c>
      <c r="I3" s="112"/>
      <c r="J3" s="113"/>
    </row>
    <row r="4" s="3" customFormat="1" ht="18" customHeight="1" spans="1:10">
      <c r="A4" s="18" t="s">
        <v>4</v>
      </c>
      <c r="B4" s="19"/>
      <c r="C4" s="19"/>
      <c r="D4" s="20" t="s">
        <v>5</v>
      </c>
      <c r="E4" s="21"/>
      <c r="F4" s="15"/>
      <c r="G4" s="22" t="s">
        <v>6</v>
      </c>
      <c r="H4" s="23">
        <v>43383</v>
      </c>
      <c r="I4" s="114" t="s">
        <v>7</v>
      </c>
      <c r="J4" s="115" t="s">
        <v>8</v>
      </c>
    </row>
    <row r="5" s="3" customFormat="1" ht="18" customHeight="1" spans="1:10">
      <c r="A5" s="24" t="s">
        <v>9</v>
      </c>
      <c r="B5" s="25"/>
      <c r="C5" s="25"/>
      <c r="D5" s="26" t="s">
        <v>10</v>
      </c>
      <c r="E5" s="27"/>
      <c r="F5" s="15"/>
      <c r="G5" s="24" t="s">
        <v>11</v>
      </c>
      <c r="H5" s="28">
        <v>1</v>
      </c>
      <c r="I5" s="116" t="s">
        <v>12</v>
      </c>
      <c r="J5" s="117">
        <v>26</v>
      </c>
    </row>
    <row r="6" s="3" customFormat="1" ht="10" customHeight="1" spans="1:10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="3" customFormat="1" ht="18" customHeight="1" spans="1:10">
      <c r="A7" s="30" t="s">
        <v>13</v>
      </c>
      <c r="B7" s="31"/>
      <c r="C7" s="32" t="s">
        <v>14</v>
      </c>
      <c r="D7" s="33" t="s">
        <v>15</v>
      </c>
      <c r="E7" s="33" t="s">
        <v>16</v>
      </c>
      <c r="F7" s="33" t="s">
        <v>17</v>
      </c>
      <c r="G7" s="33" t="s">
        <v>18</v>
      </c>
      <c r="H7" s="33" t="s">
        <v>19</v>
      </c>
      <c r="I7" s="118" t="s">
        <v>20</v>
      </c>
      <c r="J7" s="119" t="s">
        <v>21</v>
      </c>
    </row>
    <row r="8" s="3" customFormat="1" ht="18" customHeight="1" spans="1:10">
      <c r="A8" s="34" t="s">
        <v>22</v>
      </c>
      <c r="B8" s="35"/>
      <c r="C8" s="36"/>
      <c r="D8" s="36"/>
      <c r="E8" s="37"/>
      <c r="F8" s="37"/>
      <c r="G8" s="38"/>
      <c r="H8" s="39"/>
      <c r="I8" s="120"/>
      <c r="J8" s="121"/>
    </row>
    <row r="9" s="3" customFormat="1" ht="18" customHeight="1" spans="1:10">
      <c r="A9" s="34" t="s">
        <v>23</v>
      </c>
      <c r="B9" s="35"/>
      <c r="C9" s="36"/>
      <c r="D9" s="36"/>
      <c r="E9" s="37"/>
      <c r="F9" s="37"/>
      <c r="G9" s="38"/>
      <c r="H9" s="39"/>
      <c r="I9" s="120"/>
      <c r="J9" s="121"/>
    </row>
    <row r="10" s="3" customFormat="1" ht="18" customHeight="1" spans="1:10">
      <c r="A10" s="34" t="s">
        <v>24</v>
      </c>
      <c r="B10" s="35"/>
      <c r="C10" s="36"/>
      <c r="D10" s="36"/>
      <c r="E10" s="37"/>
      <c r="F10" s="37"/>
      <c r="G10" s="38"/>
      <c r="H10" s="39"/>
      <c r="I10" s="120"/>
      <c r="J10" s="121"/>
    </row>
    <row r="11" s="3" customFormat="1" ht="18" customHeight="1" spans="1:10">
      <c r="A11" s="34" t="s">
        <v>25</v>
      </c>
      <c r="B11" s="35"/>
      <c r="C11" s="36"/>
      <c r="D11" s="36"/>
      <c r="E11" s="37"/>
      <c r="F11" s="37"/>
      <c r="G11" s="38"/>
      <c r="H11" s="39"/>
      <c r="I11" s="120"/>
      <c r="J11" s="121"/>
    </row>
    <row r="12" s="3" customFormat="1" ht="18" customHeight="1" spans="1:10">
      <c r="A12" s="34" t="s">
        <v>26</v>
      </c>
      <c r="B12" s="35"/>
      <c r="C12" s="36"/>
      <c r="D12" s="36"/>
      <c r="E12" s="37"/>
      <c r="F12" s="37"/>
      <c r="G12" s="38"/>
      <c r="H12" s="39"/>
      <c r="I12" s="120"/>
      <c r="J12" s="121"/>
    </row>
    <row r="13" s="3" customFormat="1" ht="18" customHeight="1" spans="1:10">
      <c r="A13" s="34" t="s">
        <v>27</v>
      </c>
      <c r="B13" s="35"/>
      <c r="C13" s="36"/>
      <c r="D13" s="36"/>
      <c r="E13" s="37"/>
      <c r="F13" s="37"/>
      <c r="G13" s="38"/>
      <c r="H13" s="39"/>
      <c r="I13" s="120"/>
      <c r="J13" s="121"/>
    </row>
    <row r="14" s="3" customFormat="1" ht="18" customHeight="1" spans="1:10">
      <c r="A14" s="40"/>
      <c r="B14" s="41"/>
      <c r="C14" s="42"/>
      <c r="D14" s="42"/>
      <c r="E14" s="37"/>
      <c r="F14" s="37"/>
      <c r="G14" s="38"/>
      <c r="H14" s="39"/>
      <c r="I14" s="120"/>
      <c r="J14" s="121"/>
    </row>
    <row r="15" s="3" customFormat="1" ht="18" customHeight="1" spans="1:10">
      <c r="A15" s="43" t="s">
        <v>28</v>
      </c>
      <c r="B15" s="44"/>
      <c r="C15" s="45"/>
      <c r="D15" s="46"/>
      <c r="E15" s="47">
        <f t="shared" ref="E15:I15" si="0">SUM(E8:E14)</f>
        <v>0</v>
      </c>
      <c r="F15" s="47">
        <f t="shared" si="0"/>
        <v>0</v>
      </c>
      <c r="G15" s="47">
        <f t="shared" si="0"/>
        <v>0</v>
      </c>
      <c r="H15" s="47">
        <f t="shared" si="0"/>
        <v>0</v>
      </c>
      <c r="I15" s="47">
        <f t="shared" si="0"/>
        <v>0</v>
      </c>
      <c r="J15" s="122"/>
    </row>
    <row r="16" s="3" customFormat="1" ht="10" customHeight="1" spans="1:10">
      <c r="A16" s="48"/>
      <c r="B16" s="49"/>
      <c r="C16" s="49"/>
      <c r="D16" s="49"/>
      <c r="E16" s="49"/>
      <c r="F16" s="49"/>
      <c r="G16" s="49"/>
      <c r="H16" s="49"/>
      <c r="I16" s="49"/>
      <c r="J16" s="123"/>
    </row>
    <row r="17" s="3" customFormat="1" ht="18" customHeight="1" spans="1:10">
      <c r="A17" s="50" t="s">
        <v>29</v>
      </c>
      <c r="B17" s="51"/>
      <c r="C17" s="52" t="s">
        <v>30</v>
      </c>
      <c r="D17" s="52" t="s">
        <v>17</v>
      </c>
      <c r="E17" s="53" t="s">
        <v>31</v>
      </c>
      <c r="F17" s="52" t="s">
        <v>16</v>
      </c>
      <c r="G17" s="52" t="s">
        <v>32</v>
      </c>
      <c r="H17" s="54" t="s">
        <v>20</v>
      </c>
      <c r="I17" s="124" t="s">
        <v>21</v>
      </c>
      <c r="J17" s="125"/>
    </row>
    <row r="18" s="3" customFormat="1" ht="18" customHeight="1" spans="1:10">
      <c r="A18" s="34" t="s">
        <v>33</v>
      </c>
      <c r="B18" s="35"/>
      <c r="C18" s="55" t="s">
        <v>34</v>
      </c>
      <c r="D18" s="56"/>
      <c r="E18" s="56"/>
      <c r="F18" s="57"/>
      <c r="G18" s="58"/>
      <c r="H18" s="59">
        <f t="shared" ref="H18:H22" si="1">G18*D18</f>
        <v>0</v>
      </c>
      <c r="I18" s="58"/>
      <c r="J18" s="126"/>
    </row>
    <row r="19" s="3" customFormat="1" ht="18" customHeight="1" spans="1:10">
      <c r="A19" s="34" t="s">
        <v>33</v>
      </c>
      <c r="B19" s="35"/>
      <c r="C19" s="55" t="s">
        <v>34</v>
      </c>
      <c r="D19" s="56"/>
      <c r="E19" s="56"/>
      <c r="F19" s="57"/>
      <c r="G19" s="58"/>
      <c r="H19" s="59">
        <f t="shared" si="1"/>
        <v>0</v>
      </c>
      <c r="I19" s="58"/>
      <c r="J19" s="126"/>
    </row>
    <row r="20" s="3" customFormat="1" ht="18" customHeight="1" spans="1:10">
      <c r="A20" s="34" t="s">
        <v>35</v>
      </c>
      <c r="B20" s="35"/>
      <c r="C20" s="55" t="s">
        <v>34</v>
      </c>
      <c r="D20" s="56">
        <v>2</v>
      </c>
      <c r="E20" s="56"/>
      <c r="F20" s="57">
        <v>9</v>
      </c>
      <c r="G20" s="60">
        <v>250</v>
      </c>
      <c r="H20" s="59">
        <f>G20*D20*F20</f>
        <v>4500</v>
      </c>
      <c r="I20" s="58" t="s">
        <v>36</v>
      </c>
      <c r="J20" s="126"/>
    </row>
    <row r="21" s="3" customFormat="1" ht="18" customHeight="1" spans="1:10">
      <c r="A21" s="34" t="s">
        <v>33</v>
      </c>
      <c r="B21" s="35"/>
      <c r="C21" s="55" t="s">
        <v>34</v>
      </c>
      <c r="D21" s="56">
        <v>1</v>
      </c>
      <c r="E21" s="56"/>
      <c r="F21" s="57">
        <v>1</v>
      </c>
      <c r="G21" s="60">
        <v>1000</v>
      </c>
      <c r="H21" s="59">
        <f>G21*D21*F21</f>
        <v>1000</v>
      </c>
      <c r="I21" s="58" t="s">
        <v>37</v>
      </c>
      <c r="J21" s="126"/>
    </row>
    <row r="22" s="3" customFormat="1" ht="18" customHeight="1" spans="1:10">
      <c r="A22" s="34" t="s">
        <v>33</v>
      </c>
      <c r="B22" s="35"/>
      <c r="C22" s="55" t="s">
        <v>34</v>
      </c>
      <c r="D22" s="56">
        <v>1</v>
      </c>
      <c r="E22" s="56"/>
      <c r="F22" s="57"/>
      <c r="G22" s="60"/>
      <c r="H22" s="59">
        <f>G22*D22*F22</f>
        <v>0</v>
      </c>
      <c r="I22" s="58" t="s">
        <v>38</v>
      </c>
      <c r="J22" s="126"/>
    </row>
    <row r="23" s="3" customFormat="1" ht="18" customHeight="1" spans="1:10">
      <c r="A23" s="34" t="s">
        <v>33</v>
      </c>
      <c r="B23" s="35"/>
      <c r="C23" s="55" t="s">
        <v>34</v>
      </c>
      <c r="D23" s="56">
        <v>1</v>
      </c>
      <c r="E23" s="56"/>
      <c r="F23" s="57">
        <v>1</v>
      </c>
      <c r="G23" s="60">
        <v>1600</v>
      </c>
      <c r="H23" s="59">
        <f>G23*D23*F23</f>
        <v>1600</v>
      </c>
      <c r="I23" s="127" t="s">
        <v>39</v>
      </c>
      <c r="J23" s="128"/>
    </row>
    <row r="24" s="3" customFormat="1" ht="18" customHeight="1" spans="1:10">
      <c r="A24" s="61" t="s">
        <v>28</v>
      </c>
      <c r="B24" s="62"/>
      <c r="C24" s="45"/>
      <c r="D24" s="46"/>
      <c r="E24" s="46"/>
      <c r="F24" s="63">
        <f>SUM(F18:F23)</f>
        <v>11</v>
      </c>
      <c r="G24" s="64"/>
      <c r="H24" s="65">
        <f>SUM(H18:H23)</f>
        <v>7100</v>
      </c>
      <c r="I24" s="64"/>
      <c r="J24" s="122"/>
    </row>
    <row r="25" s="4" customFormat="1" ht="10" customHeight="1" spans="1:10">
      <c r="A25" s="66"/>
      <c r="B25" s="67"/>
      <c r="C25" s="67"/>
      <c r="D25" s="67"/>
      <c r="E25" s="67"/>
      <c r="F25" s="67"/>
      <c r="G25" s="67"/>
      <c r="H25" s="67"/>
      <c r="I25" s="67"/>
      <c r="J25" s="129"/>
    </row>
    <row r="26" s="3" customFormat="1" ht="18" customHeight="1" spans="1:10">
      <c r="A26" s="68" t="s">
        <v>40</v>
      </c>
      <c r="B26" s="69"/>
      <c r="C26" s="52" t="s">
        <v>41</v>
      </c>
      <c r="D26" s="52"/>
      <c r="E26" s="53" t="s">
        <v>31</v>
      </c>
      <c r="F26" s="52" t="s">
        <v>42</v>
      </c>
      <c r="G26" s="52" t="s">
        <v>32</v>
      </c>
      <c r="H26" s="54" t="s">
        <v>20</v>
      </c>
      <c r="I26" s="52" t="s">
        <v>21</v>
      </c>
      <c r="J26" s="130"/>
    </row>
    <row r="27" s="3" customFormat="1" ht="18" customHeight="1" spans="1:10">
      <c r="A27" s="70" t="s">
        <v>43</v>
      </c>
      <c r="B27" s="71"/>
      <c r="C27" s="72"/>
      <c r="D27" s="73"/>
      <c r="E27" s="37"/>
      <c r="F27" s="74"/>
      <c r="G27" s="58"/>
      <c r="H27" s="59">
        <f>E27*F27*G27</f>
        <v>0</v>
      </c>
      <c r="I27" s="58"/>
      <c r="J27" s="126"/>
    </row>
    <row r="28" s="3" customFormat="1" ht="18" customHeight="1" spans="1:10">
      <c r="A28" s="75" t="s">
        <v>44</v>
      </c>
      <c r="B28" s="76"/>
      <c r="C28" s="72"/>
      <c r="D28" s="73"/>
      <c r="E28" s="37"/>
      <c r="F28" s="74"/>
      <c r="G28" s="60"/>
      <c r="H28" s="59">
        <f>E28*F28*G28</f>
        <v>0</v>
      </c>
      <c r="I28" s="58"/>
      <c r="J28" s="126"/>
    </row>
    <row r="29" s="3" customFormat="1" ht="18" customHeight="1" spans="1:10">
      <c r="A29" s="61" t="s">
        <v>28</v>
      </c>
      <c r="B29" s="62"/>
      <c r="C29" s="77"/>
      <c r="D29" s="77"/>
      <c r="E29" s="46"/>
      <c r="F29" s="63"/>
      <c r="G29" s="64"/>
      <c r="H29" s="65">
        <f>SUM(H27:H28)</f>
        <v>0</v>
      </c>
      <c r="I29" s="64"/>
      <c r="J29" s="122"/>
    </row>
    <row r="30" s="4" customFormat="1" ht="10" customHeight="1" spans="1:10">
      <c r="A30" s="66"/>
      <c r="B30" s="67"/>
      <c r="C30" s="67"/>
      <c r="D30" s="67"/>
      <c r="E30" s="67"/>
      <c r="F30" s="67"/>
      <c r="G30" s="67"/>
      <c r="H30" s="67"/>
      <c r="I30" s="67"/>
      <c r="J30" s="129"/>
    </row>
    <row r="31" s="3" customFormat="1" ht="18" customHeight="1" spans="1:10">
      <c r="A31" s="68" t="s">
        <v>45</v>
      </c>
      <c r="B31" s="69"/>
      <c r="C31" s="52" t="s">
        <v>46</v>
      </c>
      <c r="D31" s="52" t="s">
        <v>47</v>
      </c>
      <c r="E31" s="53" t="s">
        <v>48</v>
      </c>
      <c r="F31" s="52" t="s">
        <v>16</v>
      </c>
      <c r="G31" s="52" t="s">
        <v>32</v>
      </c>
      <c r="H31" s="54" t="s">
        <v>20</v>
      </c>
      <c r="I31" s="52" t="s">
        <v>21</v>
      </c>
      <c r="J31" s="130"/>
    </row>
    <row r="32" s="3" customFormat="1" ht="18" customHeight="1" spans="1:10">
      <c r="A32" s="70" t="s">
        <v>49</v>
      </c>
      <c r="B32" s="71"/>
      <c r="C32" s="36" t="s">
        <v>50</v>
      </c>
      <c r="D32" s="36" t="s">
        <v>51</v>
      </c>
      <c r="E32" s="78">
        <v>2</v>
      </c>
      <c r="F32" s="74">
        <v>26</v>
      </c>
      <c r="G32" s="58">
        <f>H32/F32</f>
        <v>196.884615384615</v>
      </c>
      <c r="H32" s="79">
        <v>5119</v>
      </c>
      <c r="I32" s="58" t="s">
        <v>52</v>
      </c>
      <c r="J32" s="126"/>
    </row>
    <row r="33" s="3" customFormat="1" ht="18" customHeight="1" spans="1:10">
      <c r="A33" s="70" t="s">
        <v>53</v>
      </c>
      <c r="B33" s="71"/>
      <c r="C33" s="36"/>
      <c r="D33" s="36" t="s">
        <v>54</v>
      </c>
      <c r="E33" s="78">
        <v>2</v>
      </c>
      <c r="F33" s="74">
        <v>26</v>
      </c>
      <c r="G33" s="58">
        <f>H33/F33</f>
        <v>150</v>
      </c>
      <c r="H33" s="79">
        <v>3900</v>
      </c>
      <c r="I33" s="58" t="s">
        <v>55</v>
      </c>
      <c r="J33" s="126"/>
    </row>
    <row r="34" s="3" customFormat="1" ht="18" customHeight="1" spans="1:10">
      <c r="A34" s="70" t="s">
        <v>56</v>
      </c>
      <c r="B34" s="71"/>
      <c r="C34" s="36"/>
      <c r="D34" s="36"/>
      <c r="E34" s="78">
        <v>0</v>
      </c>
      <c r="F34" s="74"/>
      <c r="G34" s="58">
        <v>0</v>
      </c>
      <c r="H34" s="79"/>
      <c r="I34" s="58"/>
      <c r="J34" s="126"/>
    </row>
    <row r="35" s="3" customFormat="1" ht="18" customHeight="1" spans="1:10">
      <c r="A35" s="70" t="s">
        <v>57</v>
      </c>
      <c r="B35" s="71"/>
      <c r="C35" s="80"/>
      <c r="D35" s="36"/>
      <c r="E35" s="78">
        <v>0</v>
      </c>
      <c r="F35" s="74"/>
      <c r="G35" s="58">
        <v>0</v>
      </c>
      <c r="H35" s="79"/>
      <c r="I35" s="58"/>
      <c r="J35" s="126"/>
    </row>
    <row r="36" s="3" customFormat="1" ht="18" customHeight="1" spans="1:10">
      <c r="A36" s="70" t="s">
        <v>58</v>
      </c>
      <c r="B36" s="71"/>
      <c r="C36" s="55"/>
      <c r="D36" s="81"/>
      <c r="E36" s="78">
        <v>0</v>
      </c>
      <c r="F36" s="57"/>
      <c r="G36" s="58">
        <v>0</v>
      </c>
      <c r="H36" s="59"/>
      <c r="I36" s="131"/>
      <c r="J36" s="132"/>
    </row>
    <row r="37" s="3" customFormat="1" ht="18" customHeight="1" spans="1:10">
      <c r="A37" s="34"/>
      <c r="B37" s="35"/>
      <c r="C37" s="55"/>
      <c r="D37" s="81"/>
      <c r="E37" s="78">
        <v>0</v>
      </c>
      <c r="F37" s="57"/>
      <c r="G37" s="58">
        <v>0</v>
      </c>
      <c r="H37" s="59"/>
      <c r="I37" s="131"/>
      <c r="J37" s="132"/>
    </row>
    <row r="38" s="3" customFormat="1" ht="18" customHeight="1" spans="1:10">
      <c r="A38" s="34"/>
      <c r="B38" s="35"/>
      <c r="C38" s="55"/>
      <c r="D38" s="81"/>
      <c r="E38" s="78">
        <v>0</v>
      </c>
      <c r="F38" s="57"/>
      <c r="G38" s="58">
        <v>0</v>
      </c>
      <c r="H38" s="59"/>
      <c r="I38" s="131"/>
      <c r="J38" s="132"/>
    </row>
    <row r="39" s="3" customFormat="1" ht="18" customHeight="1" spans="1:10">
      <c r="A39" s="34"/>
      <c r="B39" s="35"/>
      <c r="C39" s="55"/>
      <c r="D39" s="81"/>
      <c r="E39" s="78">
        <v>0</v>
      </c>
      <c r="F39" s="57"/>
      <c r="G39" s="58">
        <v>0</v>
      </c>
      <c r="H39" s="59"/>
      <c r="I39" s="131"/>
      <c r="J39" s="132"/>
    </row>
    <row r="40" s="3" customFormat="1" ht="18" customHeight="1" spans="1:10">
      <c r="A40" s="61" t="s">
        <v>28</v>
      </c>
      <c r="B40" s="62"/>
      <c r="C40" s="45"/>
      <c r="D40" s="46"/>
      <c r="E40" s="47">
        <f t="shared" ref="E40:H40" si="2">SUM(E32:E39)</f>
        <v>4</v>
      </c>
      <c r="F40" s="63"/>
      <c r="G40" s="82">
        <f t="shared" si="2"/>
        <v>346.884615384615</v>
      </c>
      <c r="H40" s="65">
        <f t="shared" si="2"/>
        <v>9019</v>
      </c>
      <c r="I40" s="64"/>
      <c r="J40" s="122"/>
    </row>
    <row r="41" s="3" customFormat="1" ht="10" customHeight="1" spans="1:10">
      <c r="A41" s="83"/>
      <c r="B41" s="84"/>
      <c r="C41" s="84"/>
      <c r="D41" s="84"/>
      <c r="E41" s="84"/>
      <c r="F41" s="84"/>
      <c r="G41" s="84"/>
      <c r="H41" s="84"/>
      <c r="I41" s="84"/>
      <c r="J41" s="133"/>
    </row>
    <row r="42" s="3" customFormat="1" ht="18" customHeight="1" spans="1:10">
      <c r="A42" s="68" t="s">
        <v>59</v>
      </c>
      <c r="B42" s="69"/>
      <c r="C42" s="52" t="s">
        <v>60</v>
      </c>
      <c r="D42" s="52"/>
      <c r="E42" s="53" t="s">
        <v>31</v>
      </c>
      <c r="F42" s="52" t="s">
        <v>16</v>
      </c>
      <c r="G42" s="52" t="s">
        <v>32</v>
      </c>
      <c r="H42" s="54" t="s">
        <v>20</v>
      </c>
      <c r="I42" s="52" t="s">
        <v>21</v>
      </c>
      <c r="J42" s="130"/>
    </row>
    <row r="43" s="3" customFormat="1" ht="18" customHeight="1" spans="1:10">
      <c r="A43" s="85" t="s">
        <v>61</v>
      </c>
      <c r="B43" s="86"/>
      <c r="C43" s="36" t="s">
        <v>62</v>
      </c>
      <c r="D43" s="36" t="s">
        <v>63</v>
      </c>
      <c r="E43" s="87" t="s">
        <v>64</v>
      </c>
      <c r="F43" s="74">
        <v>26</v>
      </c>
      <c r="G43" s="58">
        <v>3000</v>
      </c>
      <c r="H43" s="79">
        <v>3000</v>
      </c>
      <c r="I43" s="60" t="s">
        <v>65</v>
      </c>
      <c r="J43" s="134"/>
    </row>
    <row r="44" s="3" customFormat="1" ht="18" customHeight="1" spans="1:10">
      <c r="A44" s="85" t="s">
        <v>66</v>
      </c>
      <c r="B44" s="86"/>
      <c r="C44" s="80"/>
      <c r="D44" s="36"/>
      <c r="E44" s="87"/>
      <c r="F44" s="36"/>
      <c r="G44" s="58"/>
      <c r="H44" s="59">
        <v>0</v>
      </c>
      <c r="I44" s="60"/>
      <c r="J44" s="134"/>
    </row>
    <row r="45" s="3" customFormat="1" ht="18" customHeight="1" spans="1:10">
      <c r="A45" s="85" t="s">
        <v>67</v>
      </c>
      <c r="B45" s="86"/>
      <c r="C45" s="80"/>
      <c r="D45" s="36"/>
      <c r="E45" s="87"/>
      <c r="F45" s="36"/>
      <c r="G45" s="58"/>
      <c r="H45" s="59">
        <v>0</v>
      </c>
      <c r="I45" s="60"/>
      <c r="J45" s="134"/>
    </row>
    <row r="46" s="3" customFormat="1" ht="18" customHeight="1" spans="1:10">
      <c r="A46" s="85" t="s">
        <v>68</v>
      </c>
      <c r="B46" s="86"/>
      <c r="C46" s="80"/>
      <c r="D46" s="36"/>
      <c r="E46" s="87"/>
      <c r="F46" s="36"/>
      <c r="G46" s="58"/>
      <c r="H46" s="59">
        <v>0</v>
      </c>
      <c r="I46" s="60"/>
      <c r="J46" s="134"/>
    </row>
    <row r="47" s="3" customFormat="1" ht="18" customHeight="1" spans="1:10">
      <c r="A47" s="85" t="s">
        <v>69</v>
      </c>
      <c r="B47" s="86"/>
      <c r="C47" s="80"/>
      <c r="D47" s="36"/>
      <c r="E47" s="87"/>
      <c r="F47" s="36"/>
      <c r="G47" s="58"/>
      <c r="H47" s="59">
        <v>0</v>
      </c>
      <c r="I47" s="60"/>
      <c r="J47" s="134"/>
    </row>
    <row r="48" s="3" customFormat="1" ht="18" customHeight="1" spans="1:10">
      <c r="A48" s="70" t="s">
        <v>70</v>
      </c>
      <c r="B48" s="71"/>
      <c r="C48" s="88"/>
      <c r="D48" s="89"/>
      <c r="E48" s="89"/>
      <c r="F48" s="90"/>
      <c r="G48" s="91"/>
      <c r="H48" s="59">
        <v>0</v>
      </c>
      <c r="I48" s="135"/>
      <c r="J48" s="136"/>
    </row>
    <row r="49" s="3" customFormat="1" ht="18" customHeight="1" spans="1:10">
      <c r="A49" s="34"/>
      <c r="B49" s="35"/>
      <c r="C49" s="88"/>
      <c r="D49" s="89"/>
      <c r="E49" s="89"/>
      <c r="F49" s="90"/>
      <c r="G49" s="91"/>
      <c r="H49" s="92"/>
      <c r="I49" s="135"/>
      <c r="J49" s="136"/>
    </row>
    <row r="50" s="3" customFormat="1" ht="18" customHeight="1" spans="1:10">
      <c r="A50" s="93" t="s">
        <v>28</v>
      </c>
      <c r="B50" s="94"/>
      <c r="C50" s="45"/>
      <c r="D50" s="46"/>
      <c r="E50" s="46"/>
      <c r="F50" s="63"/>
      <c r="G50" s="64"/>
      <c r="H50" s="65">
        <f>SUM(H43:H49)</f>
        <v>3000</v>
      </c>
      <c r="I50" s="137"/>
      <c r="J50" s="138"/>
    </row>
    <row r="51" s="3" customFormat="1" ht="10" customHeight="1" spans="1:10">
      <c r="A51" s="66"/>
      <c r="B51" s="67"/>
      <c r="C51" s="67"/>
      <c r="D51" s="67"/>
      <c r="E51" s="67"/>
      <c r="F51" s="67"/>
      <c r="G51" s="67"/>
      <c r="H51" s="67"/>
      <c r="I51" s="67"/>
      <c r="J51" s="129"/>
    </row>
    <row r="52" s="3" customFormat="1" ht="18" customHeight="1" spans="1:10">
      <c r="A52" s="68" t="s">
        <v>71</v>
      </c>
      <c r="B52" s="69"/>
      <c r="C52" s="95"/>
      <c r="D52" s="95"/>
      <c r="E52" s="96"/>
      <c r="F52" s="52" t="s">
        <v>16</v>
      </c>
      <c r="G52" s="52" t="s">
        <v>32</v>
      </c>
      <c r="H52" s="54" t="s">
        <v>20</v>
      </c>
      <c r="I52" s="52" t="s">
        <v>21</v>
      </c>
      <c r="J52" s="130"/>
    </row>
    <row r="53" s="3" customFormat="1" ht="18" customHeight="1" spans="1:10">
      <c r="A53" s="97" t="s">
        <v>72</v>
      </c>
      <c r="B53" s="98"/>
      <c r="C53" s="99"/>
      <c r="D53" s="95"/>
      <c r="E53" s="96"/>
      <c r="F53" s="36"/>
      <c r="G53" s="58"/>
      <c r="H53" s="79"/>
      <c r="I53" s="60"/>
      <c r="J53" s="134"/>
    </row>
    <row r="54" s="3" customFormat="1" ht="18" customHeight="1" spans="1:10">
      <c r="A54" s="75" t="s">
        <v>73</v>
      </c>
      <c r="B54" s="76"/>
      <c r="C54" s="99"/>
      <c r="D54" s="95"/>
      <c r="E54" s="96"/>
      <c r="F54" s="36"/>
      <c r="G54" s="58"/>
      <c r="H54" s="79"/>
      <c r="I54" s="60"/>
      <c r="J54" s="134"/>
    </row>
    <row r="55" s="3" customFormat="1" ht="20.15" customHeight="1" spans="1:10">
      <c r="A55" s="93" t="s">
        <v>28</v>
      </c>
      <c r="B55" s="94"/>
      <c r="C55" s="45"/>
      <c r="D55" s="46"/>
      <c r="E55" s="46"/>
      <c r="F55" s="63"/>
      <c r="G55" s="64"/>
      <c r="H55" s="65">
        <f>SUM(H53:H54)</f>
        <v>0</v>
      </c>
      <c r="I55" s="139"/>
      <c r="J55" s="140"/>
    </row>
    <row r="56" s="3" customFormat="1" ht="10" customHeight="1" spans="1:10">
      <c r="A56" s="66"/>
      <c r="B56" s="67"/>
      <c r="C56" s="67"/>
      <c r="D56" s="67"/>
      <c r="E56" s="67"/>
      <c r="F56" s="67"/>
      <c r="G56" s="67"/>
      <c r="H56" s="67"/>
      <c r="I56" s="67"/>
      <c r="J56" s="129"/>
    </row>
    <row r="57" s="3" customFormat="1" ht="18" customHeight="1" spans="1:10">
      <c r="A57" s="68" t="s">
        <v>74</v>
      </c>
      <c r="B57" s="69"/>
      <c r="C57" s="95"/>
      <c r="D57" s="52" t="s">
        <v>17</v>
      </c>
      <c r="E57" s="53" t="s">
        <v>31</v>
      </c>
      <c r="F57" s="52" t="s">
        <v>16</v>
      </c>
      <c r="G57" s="52" t="s">
        <v>32</v>
      </c>
      <c r="H57" s="54" t="s">
        <v>20</v>
      </c>
      <c r="I57" s="52" t="s">
        <v>21</v>
      </c>
      <c r="J57" s="130"/>
    </row>
    <row r="58" s="3" customFormat="1" ht="18" customHeight="1" spans="1:10">
      <c r="A58" s="97" t="s">
        <v>75</v>
      </c>
      <c r="B58" s="98"/>
      <c r="C58" s="99"/>
      <c r="D58" s="36"/>
      <c r="E58" s="87"/>
      <c r="F58" s="36"/>
      <c r="G58" s="58"/>
      <c r="H58" s="59"/>
      <c r="I58" s="58"/>
      <c r="J58" s="126"/>
    </row>
    <row r="59" s="3" customFormat="1" ht="18" customHeight="1" spans="1:10">
      <c r="A59" s="100" t="s">
        <v>76</v>
      </c>
      <c r="B59" s="101"/>
      <c r="C59" s="99"/>
      <c r="D59" s="36"/>
      <c r="E59" s="37"/>
      <c r="F59" s="74">
        <v>1</v>
      </c>
      <c r="G59" s="58">
        <v>500</v>
      </c>
      <c r="H59" s="59">
        <v>500</v>
      </c>
      <c r="I59" s="58"/>
      <c r="J59" s="126"/>
    </row>
    <row r="60" s="3" customFormat="1" ht="18" customHeight="1" spans="1:10">
      <c r="A60" s="93" t="s">
        <v>28</v>
      </c>
      <c r="B60" s="94"/>
      <c r="C60" s="45"/>
      <c r="D60" s="46"/>
      <c r="E60" s="46"/>
      <c r="F60" s="63"/>
      <c r="G60" s="102"/>
      <c r="H60" s="65">
        <f>SUM(H58:H59)</f>
        <v>500</v>
      </c>
      <c r="I60" s="102"/>
      <c r="J60" s="141"/>
    </row>
    <row r="61" s="3" customFormat="1" ht="10" customHeight="1" spans="1:10">
      <c r="A61" s="103"/>
      <c r="B61" s="104"/>
      <c r="C61" s="104"/>
      <c r="D61" s="104"/>
      <c r="E61" s="104"/>
      <c r="F61" s="104"/>
      <c r="G61" s="104"/>
      <c r="H61" s="104"/>
      <c r="I61" s="104"/>
      <c r="J61" s="142"/>
    </row>
    <row r="62" s="3" customFormat="1" ht="18" customHeight="1" spans="1:10">
      <c r="A62" s="68" t="s">
        <v>77</v>
      </c>
      <c r="B62" s="69"/>
      <c r="C62" s="99"/>
      <c r="D62" s="95"/>
      <c r="E62" s="96"/>
      <c r="F62" s="105" t="s">
        <v>78</v>
      </c>
      <c r="G62" s="106" t="s">
        <v>28</v>
      </c>
      <c r="H62" s="107" t="s">
        <v>20</v>
      </c>
      <c r="I62" s="52" t="s">
        <v>21</v>
      </c>
      <c r="J62" s="130"/>
    </row>
    <row r="63" s="3" customFormat="1" ht="18" customHeight="1" spans="1:10">
      <c r="A63" s="100" t="s">
        <v>79</v>
      </c>
      <c r="B63" s="101"/>
      <c r="C63" s="99"/>
      <c r="D63" s="95"/>
      <c r="E63" s="96"/>
      <c r="F63" s="108">
        <v>0.08</v>
      </c>
      <c r="G63" s="109">
        <f>H24+H29+H40+H50</f>
        <v>19119</v>
      </c>
      <c r="H63" s="110">
        <f>G63*F63</f>
        <v>1529.52</v>
      </c>
      <c r="I63" s="131"/>
      <c r="J63" s="132"/>
    </row>
    <row r="64" s="3" customFormat="1" ht="18" customHeight="1" spans="1:10">
      <c r="A64" s="100" t="s">
        <v>80</v>
      </c>
      <c r="B64" s="101"/>
      <c r="C64" s="99"/>
      <c r="D64" s="95"/>
      <c r="E64" s="96"/>
      <c r="F64" s="108">
        <v>0.06</v>
      </c>
      <c r="G64" s="109">
        <f>G63+H63+I15+H60+H55</f>
        <v>21148.52</v>
      </c>
      <c r="H64" s="110">
        <f>G64*F64</f>
        <v>1268.9112</v>
      </c>
      <c r="I64" s="131"/>
      <c r="J64" s="132"/>
    </row>
    <row r="65" s="3" customFormat="1" ht="18" customHeight="1" spans="1:10">
      <c r="A65" s="143" t="s">
        <v>28</v>
      </c>
      <c r="B65" s="144"/>
      <c r="C65" s="145"/>
      <c r="D65" s="146"/>
      <c r="E65" s="146"/>
      <c r="F65" s="147"/>
      <c r="G65" s="148"/>
      <c r="H65" s="149">
        <f>SUM(H63:H64)</f>
        <v>2798.4312</v>
      </c>
      <c r="I65" s="163"/>
      <c r="J65" s="164"/>
    </row>
    <row r="66" s="3" customFormat="1" ht="10" customHeight="1" spans="1:10">
      <c r="A66" s="150"/>
      <c r="B66" s="151"/>
      <c r="C66" s="152"/>
      <c r="D66" s="153"/>
      <c r="E66" s="153"/>
      <c r="F66" s="154"/>
      <c r="G66" s="155"/>
      <c r="H66" s="156"/>
      <c r="I66" s="155"/>
      <c r="J66" s="165"/>
    </row>
    <row r="67" s="3" customFormat="1" ht="20.15" customHeight="1" spans="2:8">
      <c r="B67" s="157"/>
      <c r="G67" s="158" t="s">
        <v>81</v>
      </c>
      <c r="H67" s="159">
        <f>I15+H24+H29+H40+H50+H55+H60+H65</f>
        <v>22417.4312</v>
      </c>
    </row>
    <row r="68" s="2" customFormat="1" ht="18" spans="6:8">
      <c r="F68" s="160"/>
      <c r="H68" s="161"/>
    </row>
    <row r="72" spans="2:2">
      <c r="B72" s="162"/>
    </row>
  </sheetData>
  <mergeCells count="109">
    <mergeCell ref="B3:E3"/>
    <mergeCell ref="H3:J3"/>
    <mergeCell ref="B4:C4"/>
    <mergeCell ref="B5:C5"/>
    <mergeCell ref="A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J25"/>
    <mergeCell ref="A26:B26"/>
    <mergeCell ref="C26:D26"/>
    <mergeCell ref="I26:J26"/>
    <mergeCell ref="A27:B27"/>
    <mergeCell ref="C27:D27"/>
    <mergeCell ref="I27:J27"/>
    <mergeCell ref="A28:B28"/>
    <mergeCell ref="C28:D28"/>
    <mergeCell ref="I28:J28"/>
    <mergeCell ref="A29:B29"/>
    <mergeCell ref="C29:D29"/>
    <mergeCell ref="I29:J29"/>
    <mergeCell ref="A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A38:B38"/>
    <mergeCell ref="A39:B39"/>
    <mergeCell ref="A40:B40"/>
    <mergeCell ref="I40:J40"/>
    <mergeCell ref="A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48:B48"/>
    <mergeCell ref="I48:J48"/>
    <mergeCell ref="A49:B49"/>
    <mergeCell ref="I49:J49"/>
    <mergeCell ref="A50:B50"/>
    <mergeCell ref="I50:J50"/>
    <mergeCell ref="A51:J51"/>
    <mergeCell ref="A52:B52"/>
    <mergeCell ref="I52:J52"/>
    <mergeCell ref="A53:B53"/>
    <mergeCell ref="I53:J53"/>
    <mergeCell ref="A54:B54"/>
    <mergeCell ref="I54:J54"/>
    <mergeCell ref="A55:B55"/>
    <mergeCell ref="I55:J55"/>
    <mergeCell ref="A56:J56"/>
    <mergeCell ref="A57:B57"/>
    <mergeCell ref="I57:J57"/>
    <mergeCell ref="A58:B58"/>
    <mergeCell ref="I58:J58"/>
    <mergeCell ref="A59:B59"/>
    <mergeCell ref="I59:J59"/>
    <mergeCell ref="A60:B60"/>
    <mergeCell ref="I60:J60"/>
    <mergeCell ref="A61:J61"/>
    <mergeCell ref="A62:B62"/>
    <mergeCell ref="I62:J62"/>
    <mergeCell ref="A63:B63"/>
    <mergeCell ref="I63:J63"/>
    <mergeCell ref="A64:B64"/>
    <mergeCell ref="I64:J64"/>
    <mergeCell ref="A65:B65"/>
    <mergeCell ref="I65:J65"/>
    <mergeCell ref="C1:I2"/>
  </mergeCells>
  <pageMargins left="0.699305555555556" right="0.699305555555556" top="0.75" bottom="0.75" header="0.3" footer="0.3"/>
  <pageSetup paperSize="9" scale="61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celine唐</cp:lastModifiedBy>
  <dcterms:created xsi:type="dcterms:W3CDTF">2018-11-06T16:17:20Z</dcterms:created>
  <dcterms:modified xsi:type="dcterms:W3CDTF">2018-11-06T16:38:06Z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