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0080" firstSheet="1" activeTab="1"/>
  </bookViews>
  <sheets>
    <sheet name="西双版纳行程报价" sheetId="7" state="hidden" r:id="rId1"/>
    <sheet name="阳朔行程报价" sheetId="9" r:id="rId2"/>
    <sheet name="大理行程报价" sheetId="10" state="hidden" r:id="rId3"/>
    <sheet name="伴手礼推荐" sheetId="12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0" l="1"/>
  <c r="J52" i="10"/>
  <c r="J51" i="10"/>
  <c r="J50" i="10"/>
  <c r="J49" i="10"/>
  <c r="J48" i="10"/>
  <c r="J47" i="10"/>
  <c r="J46" i="10"/>
  <c r="J45" i="10"/>
  <c r="J44" i="10"/>
  <c r="J43" i="10"/>
  <c r="J42" i="10"/>
  <c r="J40" i="10"/>
  <c r="J39" i="10"/>
  <c r="J38" i="10"/>
  <c r="J37" i="10"/>
  <c r="J36" i="10"/>
  <c r="J35" i="10"/>
  <c r="J34" i="10"/>
  <c r="J32" i="10"/>
  <c r="J31" i="10"/>
  <c r="J30" i="10"/>
  <c r="J28" i="10"/>
  <c r="J27" i="10"/>
  <c r="J25" i="10"/>
  <c r="J24" i="10"/>
  <c r="J23" i="10"/>
  <c r="J22" i="10"/>
  <c r="J21" i="10"/>
  <c r="J19" i="10"/>
  <c r="J18" i="10"/>
  <c r="J17" i="10"/>
  <c r="J15" i="10"/>
  <c r="J14" i="10"/>
  <c r="J12" i="10"/>
  <c r="J11" i="10"/>
  <c r="J10" i="10"/>
  <c r="J8" i="10"/>
  <c r="J7" i="10"/>
  <c r="J56" i="9"/>
  <c r="J55" i="9"/>
  <c r="J54" i="9"/>
  <c r="J57" i="9" s="1"/>
  <c r="J53" i="9"/>
  <c r="J52" i="9"/>
  <c r="J51" i="9"/>
  <c r="J50" i="9"/>
  <c r="J49" i="9"/>
  <c r="J48" i="9"/>
  <c r="J47" i="9"/>
  <c r="J46" i="9"/>
  <c r="J44" i="9"/>
  <c r="J43" i="9"/>
  <c r="J42" i="9"/>
  <c r="J41" i="9"/>
  <c r="J40" i="9"/>
  <c r="J39" i="9"/>
  <c r="J38" i="9"/>
  <c r="J36" i="9"/>
  <c r="J35" i="9"/>
  <c r="J34" i="9"/>
  <c r="J33" i="9"/>
  <c r="J32" i="9"/>
  <c r="J29" i="9"/>
  <c r="J30" i="9" s="1"/>
  <c r="J26" i="9"/>
  <c r="J25" i="9"/>
  <c r="J24" i="9"/>
  <c r="J23" i="9"/>
  <c r="J21" i="9"/>
  <c r="J20" i="9"/>
  <c r="J19" i="9"/>
  <c r="J16" i="9"/>
  <c r="J15" i="9"/>
  <c r="J13" i="9"/>
  <c r="J12" i="9"/>
  <c r="J11" i="9"/>
  <c r="J10" i="9"/>
  <c r="J8" i="9"/>
  <c r="J7" i="9"/>
  <c r="J49" i="7"/>
  <c r="J48" i="7"/>
  <c r="J47" i="7"/>
  <c r="J46" i="7"/>
  <c r="J45" i="7"/>
  <c r="J44" i="7"/>
  <c r="J43" i="7"/>
  <c r="J42" i="7"/>
  <c r="J40" i="7"/>
  <c r="J39" i="7"/>
  <c r="J38" i="7"/>
  <c r="J37" i="7"/>
  <c r="J36" i="7"/>
  <c r="J35" i="7"/>
  <c r="J34" i="7"/>
  <c r="J32" i="7"/>
  <c r="J31" i="7"/>
  <c r="J30" i="7"/>
  <c r="J28" i="7"/>
  <c r="J27" i="7"/>
  <c r="J25" i="7"/>
  <c r="J24" i="7"/>
  <c r="J23" i="7"/>
  <c r="J22" i="7"/>
  <c r="J21" i="7"/>
  <c r="J19" i="7"/>
  <c r="J18" i="7"/>
  <c r="J17" i="7"/>
  <c r="J15" i="7"/>
  <c r="J14" i="7"/>
  <c r="J12" i="7"/>
  <c r="J11" i="7"/>
  <c r="J10" i="7"/>
  <c r="J8" i="7"/>
  <c r="J7" i="7"/>
  <c r="J27" i="9" l="1"/>
  <c r="J17" i="9"/>
  <c r="J58" i="9" s="1"/>
  <c r="J59" i="9" s="1"/>
  <c r="J60" i="9" s="1"/>
  <c r="J61" i="9" s="1"/>
</calcChain>
</file>

<file path=xl/sharedStrings.xml><?xml version="1.0" encoding="utf-8"?>
<sst xmlns="http://schemas.openxmlformats.org/spreadsheetml/2006/main" count="751" uniqueCount="173">
  <si>
    <t>客户名称</t>
  </si>
  <si>
    <t>李儒凤</t>
  </si>
  <si>
    <t>业务联系人</t>
  </si>
  <si>
    <t>张兆洁</t>
  </si>
  <si>
    <t>联系方式</t>
  </si>
  <si>
    <t>项目名称</t>
  </si>
  <si>
    <t>4月公共关系活动</t>
  </si>
  <si>
    <t>采购联系人</t>
  </si>
  <si>
    <t>徐岩</t>
  </si>
  <si>
    <t>项目日期</t>
  </si>
  <si>
    <t>2024/4/18-4/21</t>
  </si>
  <si>
    <t>接待人数</t>
  </si>
  <si>
    <t>目的地</t>
  </si>
  <si>
    <t>北京</t>
  </si>
  <si>
    <t>报价时间</t>
  </si>
  <si>
    <t>2024.4.3</t>
  </si>
  <si>
    <t>项目经理</t>
  </si>
  <si>
    <t>邮箱地址</t>
  </si>
  <si>
    <t>xuyan@kuaishou.com</t>
  </si>
  <si>
    <t>收入明细</t>
  </si>
  <si>
    <t>项目</t>
  </si>
  <si>
    <t>舱位等级</t>
  </si>
  <si>
    <t>数量</t>
  </si>
  <si>
    <t>单位</t>
  </si>
  <si>
    <t>单价</t>
  </si>
  <si>
    <t>预估采购金额</t>
  </si>
  <si>
    <t>备注</t>
  </si>
  <si>
    <t>大交通</t>
  </si>
  <si>
    <t>西双版纳往返北京</t>
  </si>
  <si>
    <t>经济舱（境内）</t>
  </si>
  <si>
    <t>人/次</t>
  </si>
  <si>
    <t>按往返经济舱全价票核算</t>
  </si>
  <si>
    <t>单项小计:</t>
  </si>
  <si>
    <t>车辆等级</t>
  </si>
  <si>
    <t>小交通</t>
  </si>
  <si>
    <t>接送机</t>
  </si>
  <si>
    <t>33座中巴</t>
  </si>
  <si>
    <t>车/趟</t>
  </si>
  <si>
    <t>元</t>
  </si>
  <si>
    <t>35座接送机1辆4趟</t>
  </si>
  <si>
    <t>包车
（活动期间接送，例如：往返会场及酒店等场景）</t>
  </si>
  <si>
    <t>车/天</t>
  </si>
  <si>
    <t>35座行程包车一辆</t>
  </si>
  <si>
    <t>费用合计</t>
  </si>
  <si>
    <t>房间类型</t>
  </si>
  <si>
    <t>酒店住宿</t>
  </si>
  <si>
    <t>版纳稷泽万达文华</t>
  </si>
  <si>
    <t>高级大床</t>
  </si>
  <si>
    <t>间</t>
  </si>
  <si>
    <t>晚</t>
  </si>
  <si>
    <t>大床房含早</t>
  </si>
  <si>
    <t>需求类型</t>
  </si>
  <si>
    <t>会议
（含场地）</t>
  </si>
  <si>
    <t>半日场租</t>
  </si>
  <si>
    <t>pcs</t>
  </si>
  <si>
    <t>19日下午小型会议室按使用半天4小时核算</t>
  </si>
  <si>
    <t>会议名称</t>
  </si>
  <si>
    <t>茶歇</t>
  </si>
  <si>
    <t>餐饮</t>
  </si>
  <si>
    <t>酒店名称</t>
  </si>
  <si>
    <t>自助晚餐</t>
  </si>
  <si>
    <t>18日酒店自助小火锅</t>
  </si>
  <si>
    <t>19日酒店海鲜自助餐</t>
  </si>
  <si>
    <t>酒水</t>
  </si>
  <si>
    <t>饮料，矿泉水，酒，按实际消费金额结算</t>
  </si>
  <si>
    <t>特色餐</t>
  </si>
  <si>
    <t>19日午餐+20日午餐+晚餐，社会餐厅特色餐，预估价格，按实际金额结算</t>
  </si>
  <si>
    <t>保险</t>
  </si>
  <si>
    <t>参会人员保险</t>
  </si>
  <si>
    <t>个人旅游意外险</t>
  </si>
  <si>
    <t>制作物料</t>
  </si>
  <si>
    <t>伴手礼</t>
  </si>
  <si>
    <t>物料</t>
  </si>
  <si>
    <t>个</t>
  </si>
  <si>
    <t>按实际购买物品金额结算</t>
  </si>
  <si>
    <t>活动物料</t>
  </si>
  <si>
    <t>套</t>
  </si>
  <si>
    <t>车头牌一个，酒店自助餐券10张，挑战赛物料，研讨会印刷资料</t>
  </si>
  <si>
    <t>活动现场执行人员</t>
  </si>
  <si>
    <t>工作人员</t>
  </si>
  <si>
    <t>18日-21日 工作时长8小时、800元/天（含一名当地导游，一名全陪人员）</t>
  </si>
  <si>
    <t>第三方统筹</t>
  </si>
  <si>
    <t>人员补助</t>
  </si>
  <si>
    <t>餐补</t>
  </si>
  <si>
    <t>其他</t>
  </si>
  <si>
    <t xml:space="preserve">18日-21日  100元/天 </t>
  </si>
  <si>
    <t>差旅补助</t>
  </si>
  <si>
    <t>一名全陪西双版纳往返北京经济舱，按实际出票金额结算</t>
  </si>
  <si>
    <t>住宿补助</t>
  </si>
  <si>
    <t>18日-21日  1人3晚，800元/天</t>
  </si>
  <si>
    <t>交通补助</t>
  </si>
  <si>
    <t>18日-21日  100元/天</t>
  </si>
  <si>
    <t>运营费用</t>
  </si>
  <si>
    <t>备用金</t>
  </si>
  <si>
    <t>次</t>
  </si>
  <si>
    <t>其他不可预见</t>
  </si>
  <si>
    <t>路途较远，随车小食</t>
  </si>
  <si>
    <t>景点门票</t>
  </si>
  <si>
    <t>全程景点门票+景交（曼听公园,勐远仙境,中科植物园）</t>
  </si>
  <si>
    <t>合计（货币单位）</t>
  </si>
  <si>
    <t>服务费（人民币：元）</t>
  </si>
  <si>
    <t>增值税专用发票税6%（人民币：元）</t>
  </si>
  <si>
    <t>费用总计（人民币）</t>
  </si>
  <si>
    <t>2024.4.12</t>
  </si>
  <si>
    <t>桂林往返北京</t>
  </si>
  <si>
    <t>车次*天</t>
  </si>
  <si>
    <t>车型：35座中巴，4天包车，含接送机</t>
  </si>
  <si>
    <t>接机</t>
  </si>
  <si>
    <t>4座豪华小车</t>
  </si>
  <si>
    <t>车次*趟</t>
  </si>
  <si>
    <t>桂林机场接机到桂林俏酒店  按3趟核算</t>
  </si>
  <si>
    <t>送机</t>
  </si>
  <si>
    <t>阳朔水稻田酒店送机到桂林机场  按3趟核算</t>
  </si>
  <si>
    <t>桂林CIAO俏酒店</t>
  </si>
  <si>
    <t>大床房含早，价格预估，最终价格以跟酒店签订合同时为准</t>
  </si>
  <si>
    <t>水稻田度假酒店</t>
  </si>
  <si>
    <t>小套房</t>
  </si>
  <si>
    <t>大床套房含早，价格预估，最终价格以跟酒店签订合同时为准</t>
  </si>
  <si>
    <t>围桌晚餐</t>
  </si>
  <si>
    <t>18日酒店包厢用餐</t>
  </si>
  <si>
    <t>19日接待晚宴，预估价格，按实际金额结算</t>
  </si>
  <si>
    <t>社会餐厅</t>
  </si>
  <si>
    <t>20日午餐+晚餐，社会餐厅特色餐，预估价格，按实际金额结算</t>
  </si>
  <si>
    <t>车头牌</t>
  </si>
  <si>
    <t>车头牌一个</t>
  </si>
  <si>
    <t>接机KT板</t>
  </si>
  <si>
    <t>接机KT板一个</t>
  </si>
  <si>
    <t>欢迎卡片</t>
  </si>
  <si>
    <t>房间里面的欢迎卡</t>
  </si>
  <si>
    <t>减免</t>
  </si>
  <si>
    <t>一名全陪桂林往返北京经济舱，按实际出票金额结算</t>
  </si>
  <si>
    <t>雨衣</t>
  </si>
  <si>
    <t>每人一件雨衣</t>
  </si>
  <si>
    <t>加热U型枕</t>
  </si>
  <si>
    <t>每人一个</t>
  </si>
  <si>
    <t>发热眼贴</t>
  </si>
  <si>
    <t>每人2片</t>
  </si>
  <si>
    <t>一次性拖鞋</t>
  </si>
  <si>
    <t>每人2双</t>
  </si>
  <si>
    <t>消毒湿巾</t>
  </si>
  <si>
    <t>每人10片</t>
  </si>
  <si>
    <t>免洗手液</t>
  </si>
  <si>
    <t>每人一小瓶</t>
  </si>
  <si>
    <t>口罩</t>
  </si>
  <si>
    <t>每人2只</t>
  </si>
  <si>
    <t>矿泉水，小食</t>
  </si>
  <si>
    <t>路途较远，随车小食，水果，矿泉水</t>
  </si>
  <si>
    <t>漓江五星游船，门票+19日中午自助午餐+龙头山码头摆渡车</t>
  </si>
  <si>
    <t>印象刘三姐（新总统席位）第二排</t>
  </si>
  <si>
    <t>遇龙河漂流-竹筏（一筏2人）</t>
  </si>
  <si>
    <t>https://docs.qingque.cn/d/home/eZQDR-3BT2m1TwGYSwg_ZorJ8?identityId=23D3anandjQ#section=h.k1hast8sbpev</t>
  </si>
  <si>
    <t>大理往返北京</t>
  </si>
  <si>
    <t>车型：35座中巴，2天行程包车</t>
  </si>
  <si>
    <t>接机按4趟核算，送机按4趟核算</t>
  </si>
  <si>
    <t>大理实力希尔顿酒店</t>
  </si>
  <si>
    <t>行政湖景大床房含早</t>
  </si>
  <si>
    <t>18日酒店圆桌餐</t>
  </si>
  <si>
    <t>18日-21日  100元/天 /人</t>
  </si>
  <si>
    <t>一名全陪大理往返北京经济舱，按实际出票金额结算</t>
  </si>
  <si>
    <t>18日-21日  100元/天/人</t>
  </si>
  <si>
    <t>路途较远，随车小食，矿泉水</t>
  </si>
  <si>
    <t>苍山感统索道+门票</t>
  </si>
  <si>
    <t>含山地自行车、头盔、手套，教练</t>
  </si>
  <si>
    <t>喜洲古镇电瓶车</t>
  </si>
  <si>
    <t>严家民居</t>
  </si>
  <si>
    <t>周城扎染</t>
  </si>
  <si>
    <t>伴手礼推荐：</t>
  </si>
  <si>
    <t>坭兴陶的快客杯</t>
  </si>
  <si>
    <t>488元/套</t>
  </si>
  <si>
    <t>钦州坭兴陶，简称坭兴陶，以广西钦州市钦江东西两岸特有紫红陶土为原料
在广西近百年来，其传统工艺能够保持和继承并得到发展的只有壮锦及坭兴陶，为此，钦州坭兴陶被认定为广西最具民族特色的二件宝之一。也是钦州最名著名的特产之一。</t>
  </si>
  <si>
    <t>桂海碑林博物馆的拓印团扇</t>
  </si>
  <si>
    <t>328元/套</t>
  </si>
  <si>
    <t>桂林团扇不仅仅是一种实用工艺品，更是中国文化的代表之一。它通过精湛的手工艺和富有创意的绘画，展示了桂林地区丰富的自然和人文资源。这些扇子常常被当作礼品、收藏品或文化交流的象征。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</si>
</sst>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8" formatCode="_-* #,##0.00\ [$€-1]_-;\-* #,##0.00\ [$€-1]_-;_-* &quot;-&quot;??\ [$€-1]_-"/>
    <numFmt numFmtId="179" formatCode="_-* #,##0\ _F_-;\-* #,##0\ _F_-;_-* &quot;-&quot;??\ _F_-;_-@_-"/>
    <numFmt numFmtId="180" formatCode="0.00_);[Red]\(0.00\)"/>
    <numFmt numFmtId="181" formatCode="\¥#,##0.00_);[Red]\(\¥#,##0.00\)"/>
  </numFmts>
  <fonts count="29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b/>
      <sz val="11"/>
      <color theme="1"/>
      <name val="等线"/>
      <charset val="134"/>
      <scheme val="minor"/>
    </font>
    <font>
      <sz val="12"/>
      <color theme="1"/>
      <name val="微软雅黑"/>
      <family val="2"/>
      <charset val="134"/>
    </font>
    <font>
      <sz val="9"/>
      <name val="微软雅黑"/>
      <family val="2"/>
      <charset val="134"/>
    </font>
    <font>
      <u/>
      <sz val="10"/>
      <color rgb="FF0000FF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11"/>
      <color theme="10"/>
      <name val="等线"/>
      <charset val="134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i/>
      <sz val="9"/>
      <color indexed="12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indexed="17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i/>
      <sz val="9"/>
      <color indexed="10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9"/>
      <color indexed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i/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等线"/>
      <charset val="134"/>
      <scheme val="minor"/>
    </font>
    <font>
      <b/>
      <sz val="9"/>
      <color theme="1"/>
      <name val="微软雅黑"/>
      <family val="2"/>
      <charset val="134"/>
    </font>
    <font>
      <sz val="11"/>
      <color theme="1"/>
      <name val="等线"/>
      <charset val="134"/>
      <scheme val="minor"/>
    </font>
    <font>
      <sz val="10"/>
      <name val="Arial"/>
      <family val="2"/>
    </font>
    <font>
      <sz val="9"/>
      <name val="等线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43" fontId="2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178" fontId="27" fillId="0" borderId="0" applyFont="0" applyFill="0" applyBorder="0" applyAlignment="0" applyProtection="0"/>
    <xf numFmtId="0" fontId="27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179" fontId="6" fillId="0" borderId="7" xfId="1" applyNumberFormat="1" applyFont="1" applyFill="1" applyBorder="1" applyAlignment="1">
      <alignment horizontal="center" vertical="center"/>
    </xf>
    <xf numFmtId="179" fontId="6" fillId="0" borderId="5" xfId="1" applyNumberFormat="1" applyFont="1" applyFill="1" applyBorder="1" applyAlignment="1">
      <alignment horizontal="center" vertical="center"/>
    </xf>
    <xf numFmtId="180" fontId="6" fillId="4" borderId="5" xfId="1" applyNumberFormat="1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179" fontId="6" fillId="0" borderId="10" xfId="1" applyNumberFormat="1" applyFont="1" applyFill="1" applyBorder="1" applyAlignment="1">
      <alignment horizontal="center" vertical="center"/>
    </xf>
    <xf numFmtId="0" fontId="6" fillId="0" borderId="10" xfId="1" applyNumberFormat="1" applyFont="1" applyFill="1" applyBorder="1" applyAlignment="1">
      <alignment horizontal="center" vertical="center"/>
    </xf>
    <xf numFmtId="180" fontId="12" fillId="4" borderId="5" xfId="1" applyNumberFormat="1" applyFont="1" applyFill="1" applyBorder="1" applyAlignment="1">
      <alignment vertical="center"/>
    </xf>
    <xf numFmtId="0" fontId="6" fillId="4" borderId="5" xfId="1" applyNumberFormat="1" applyFont="1" applyFill="1" applyBorder="1" applyAlignment="1">
      <alignment horizontal="center" vertical="center"/>
    </xf>
    <xf numFmtId="0" fontId="6" fillId="0" borderId="5" xfId="1" applyNumberFormat="1" applyFont="1" applyFill="1" applyBorder="1" applyAlignment="1">
      <alignment horizontal="center" vertical="center"/>
    </xf>
    <xf numFmtId="180" fontId="12" fillId="0" borderId="5" xfId="1" applyNumberFormat="1" applyFont="1" applyFill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40" fontId="6" fillId="0" borderId="5" xfId="1" applyNumberFormat="1" applyFont="1" applyBorder="1" applyAlignment="1">
      <alignment vertical="center"/>
    </xf>
    <xf numFmtId="0" fontId="4" fillId="0" borderId="5" xfId="4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80" fontId="13" fillId="0" borderId="5" xfId="1" applyNumberFormat="1" applyFont="1" applyFill="1" applyBorder="1" applyAlignment="1">
      <alignment vertical="center"/>
    </xf>
    <xf numFmtId="180" fontId="4" fillId="0" borderId="5" xfId="1" applyNumberFormat="1" applyFont="1" applyFill="1" applyBorder="1" applyAlignment="1">
      <alignment vertical="center"/>
    </xf>
    <xf numFmtId="0" fontId="7" fillId="0" borderId="0" xfId="2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4" fontId="4" fillId="0" borderId="18" xfId="0" applyNumberFormat="1" applyFont="1" applyBorder="1" applyAlignment="1">
      <alignment horizontal="center" vertical="center"/>
    </xf>
    <xf numFmtId="180" fontId="9" fillId="3" borderId="5" xfId="1" applyNumberFormat="1" applyFont="1" applyFill="1" applyBorder="1" applyAlignment="1">
      <alignment horizontal="center" vertical="center"/>
    </xf>
    <xf numFmtId="179" fontId="9" fillId="3" borderId="18" xfId="1" applyNumberFormat="1" applyFont="1" applyFill="1" applyBorder="1" applyAlignment="1">
      <alignment horizontal="center" vertical="center"/>
    </xf>
    <xf numFmtId="180" fontId="6" fillId="4" borderId="5" xfId="1" applyNumberFormat="1" applyFont="1" applyFill="1" applyBorder="1" applyAlignment="1">
      <alignment horizontal="right" vertical="center"/>
    </xf>
    <xf numFmtId="180" fontId="6" fillId="0" borderId="5" xfId="1" applyNumberFormat="1" applyFont="1" applyBorder="1" applyAlignment="1">
      <alignment vertical="center"/>
    </xf>
    <xf numFmtId="179" fontId="12" fillId="0" borderId="18" xfId="1" applyNumberFormat="1" applyFont="1" applyFill="1" applyBorder="1" applyAlignment="1">
      <alignment horizontal="center" vertical="center" wrapText="1"/>
    </xf>
    <xf numFmtId="180" fontId="11" fillId="5" borderId="2" xfId="3" applyNumberFormat="1" applyFont="1" applyFill="1" applyBorder="1" applyAlignment="1">
      <alignment horizontal="right" vertical="center"/>
    </xf>
    <xf numFmtId="179" fontId="17" fillId="5" borderId="18" xfId="1" applyNumberFormat="1" applyFont="1" applyFill="1" applyBorder="1" applyAlignment="1">
      <alignment horizontal="center" vertical="center" wrapText="1"/>
    </xf>
    <xf numFmtId="180" fontId="6" fillId="0" borderId="5" xfId="1" applyNumberFormat="1" applyFont="1" applyBorder="1" applyAlignment="1">
      <alignment horizontal="right" vertical="center"/>
    </xf>
    <xf numFmtId="179" fontId="13" fillId="0" borderId="5" xfId="1" applyNumberFormat="1" applyFont="1" applyFill="1" applyBorder="1" applyAlignment="1">
      <alignment horizontal="center" vertical="center" wrapText="1"/>
    </xf>
    <xf numFmtId="40" fontId="6" fillId="0" borderId="5" xfId="1" applyNumberFormat="1" applyFont="1" applyBorder="1" applyAlignment="1">
      <alignment horizontal="right" vertical="center"/>
    </xf>
    <xf numFmtId="58" fontId="12" fillId="0" borderId="20" xfId="1" applyNumberFormat="1" applyFont="1" applyFill="1" applyBorder="1" applyAlignment="1">
      <alignment horizontal="center" vertical="center" wrapText="1"/>
    </xf>
    <xf numFmtId="58" fontId="18" fillId="0" borderId="5" xfId="1" applyNumberFormat="1" applyFont="1" applyFill="1" applyBorder="1" applyAlignment="1">
      <alignment horizontal="center" vertical="center" wrapText="1"/>
    </xf>
    <xf numFmtId="180" fontId="12" fillId="4" borderId="4" xfId="1" applyNumberFormat="1" applyFont="1" applyFill="1" applyBorder="1" applyAlignment="1">
      <alignment horizontal="right" vertical="center"/>
    </xf>
    <xf numFmtId="179" fontId="18" fillId="4" borderId="5" xfId="1" applyNumberFormat="1" applyFont="1" applyFill="1" applyBorder="1" applyAlignment="1">
      <alignment horizontal="center" vertical="center" wrapText="1"/>
    </xf>
    <xf numFmtId="179" fontId="12" fillId="4" borderId="5" xfId="1" applyNumberFormat="1" applyFont="1" applyFill="1" applyBorder="1" applyAlignment="1">
      <alignment horizontal="center" vertical="center" wrapText="1"/>
    </xf>
    <xf numFmtId="180" fontId="12" fillId="0" borderId="4" xfId="1" applyNumberFormat="1" applyFont="1" applyFill="1" applyBorder="1" applyAlignment="1">
      <alignment horizontal="right" vertical="center"/>
    </xf>
    <xf numFmtId="179" fontId="12" fillId="0" borderId="5" xfId="1" applyNumberFormat="1" applyFont="1" applyFill="1" applyBorder="1" applyAlignment="1">
      <alignment horizontal="center" vertical="center" wrapText="1"/>
    </xf>
    <xf numFmtId="179" fontId="18" fillId="0" borderId="5" xfId="1" applyNumberFormat="1" applyFont="1" applyFill="1" applyBorder="1" applyAlignment="1">
      <alignment horizontal="center" vertical="center" wrapText="1"/>
    </xf>
    <xf numFmtId="40" fontId="6" fillId="0" borderId="4" xfId="1" applyNumberFormat="1" applyFont="1" applyBorder="1" applyAlignment="1">
      <alignment horizontal="right" vertical="center"/>
    </xf>
    <xf numFmtId="180" fontId="6" fillId="0" borderId="10" xfId="1" applyNumberFormat="1" applyFont="1" applyBorder="1" applyAlignment="1">
      <alignment horizontal="right" vertical="center"/>
    </xf>
    <xf numFmtId="179" fontId="18" fillId="0" borderId="18" xfId="1" applyNumberFormat="1" applyFont="1" applyFill="1" applyBorder="1" applyAlignment="1">
      <alignment horizontal="center" vertical="center" wrapText="1"/>
    </xf>
    <xf numFmtId="40" fontId="6" fillId="0" borderId="10" xfId="1" applyNumberFormat="1" applyFont="1" applyBorder="1" applyAlignment="1">
      <alignment horizontal="right" vertical="center"/>
    </xf>
    <xf numFmtId="180" fontId="6" fillId="0" borderId="14" xfId="1" applyNumberFormat="1" applyFont="1" applyBorder="1" applyAlignment="1">
      <alignment vertical="center"/>
    </xf>
    <xf numFmtId="179" fontId="12" fillId="4" borderId="18" xfId="1" applyNumberFormat="1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180" fontId="12" fillId="0" borderId="5" xfId="1" applyNumberFormat="1" applyFont="1" applyFill="1" applyBorder="1" applyAlignment="1">
      <alignment horizontal="right" vertical="center"/>
    </xf>
    <xf numFmtId="180" fontId="8" fillId="2" borderId="5" xfId="3" applyNumberFormat="1" applyFont="1" applyFill="1" applyBorder="1" applyAlignment="1">
      <alignment horizontal="right" vertical="center"/>
    </xf>
    <xf numFmtId="181" fontId="20" fillId="2" borderId="18" xfId="3" applyNumberFormat="1" applyFont="1" applyFill="1" applyBorder="1" applyAlignment="1">
      <alignment horizontal="center" vertical="center" wrapText="1"/>
    </xf>
    <xf numFmtId="9" fontId="21" fillId="6" borderId="5" xfId="0" applyNumberFormat="1" applyFont="1" applyFill="1" applyBorder="1" applyAlignment="1">
      <alignment horizontal="center" vertical="center"/>
    </xf>
    <xf numFmtId="180" fontId="22" fillId="7" borderId="5" xfId="3" applyNumberFormat="1" applyFont="1" applyFill="1" applyBorder="1" applyAlignment="1">
      <alignment horizontal="right" vertical="center"/>
    </xf>
    <xf numFmtId="0" fontId="23" fillId="0" borderId="21" xfId="0" applyFont="1" applyBorder="1" applyAlignment="1">
      <alignment horizontal="center" vertical="center"/>
    </xf>
    <xf numFmtId="180" fontId="11" fillId="0" borderId="5" xfId="3" applyNumberFormat="1" applyFont="1" applyFill="1" applyBorder="1" applyAlignment="1">
      <alignment horizontal="right" vertical="center"/>
    </xf>
    <xf numFmtId="179" fontId="17" fillId="0" borderId="18" xfId="1" applyNumberFormat="1" applyFont="1" applyFill="1" applyBorder="1" applyAlignment="1">
      <alignment horizontal="center" vertical="center" wrapText="1"/>
    </xf>
    <xf numFmtId="180" fontId="15" fillId="4" borderId="23" xfId="3" applyNumberFormat="1" applyFont="1" applyFill="1" applyBorder="1" applyAlignment="1">
      <alignment horizontal="right" vertical="center"/>
    </xf>
    <xf numFmtId="181" fontId="15" fillId="4" borderId="24" xfId="3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80" fontId="6" fillId="0" borderId="5" xfId="1" applyNumberFormat="1" applyFont="1" applyFill="1" applyBorder="1" applyAlignment="1">
      <alignment vertical="center"/>
    </xf>
    <xf numFmtId="0" fontId="6" fillId="6" borderId="5" xfId="1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80" fontId="6" fillId="6" borderId="5" xfId="1" applyNumberFormat="1" applyFont="1" applyFill="1" applyBorder="1" applyAlignment="1">
      <alignment vertical="center"/>
    </xf>
    <xf numFmtId="180" fontId="11" fillId="5" borderId="2" xfId="3" applyNumberFormat="1" applyFont="1" applyFill="1" applyBorder="1" applyAlignment="1">
      <alignment horizontal="center" vertical="center"/>
    </xf>
    <xf numFmtId="180" fontId="6" fillId="0" borderId="5" xfId="1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58" fontId="12" fillId="0" borderId="5" xfId="1" applyNumberFormat="1" applyFont="1" applyFill="1" applyBorder="1" applyAlignment="1">
      <alignment horizontal="center" vertical="center" wrapText="1"/>
    </xf>
    <xf numFmtId="40" fontId="6" fillId="6" borderId="5" xfId="1" applyNumberFormat="1" applyFont="1" applyFill="1" applyBorder="1" applyAlignment="1">
      <alignment horizontal="right" vertical="center"/>
    </xf>
    <xf numFmtId="180" fontId="6" fillId="6" borderId="5" xfId="1" applyNumberFormat="1" applyFont="1" applyFill="1" applyBorder="1" applyAlignment="1">
      <alignment horizontal="right" vertical="center"/>
    </xf>
    <xf numFmtId="179" fontId="12" fillId="6" borderId="5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2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9" fontId="6" fillId="0" borderId="3" xfId="1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4" fontId="7" fillId="0" borderId="2" xfId="2" applyNumberFormat="1" applyFill="1" applyBorder="1" applyAlignment="1" applyProtection="1">
      <alignment horizontal="left" vertical="center"/>
    </xf>
    <xf numFmtId="14" fontId="4" fillId="0" borderId="3" xfId="0" applyNumberFormat="1" applyFont="1" applyBorder="1" applyAlignment="1">
      <alignment horizontal="left" vertical="center"/>
    </xf>
    <xf numFmtId="14" fontId="4" fillId="0" borderId="4" xfId="0" applyNumberFormat="1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1" applyNumberFormat="1" applyFont="1" applyFill="1" applyBorder="1" applyAlignment="1">
      <alignment horizontal="center" vertical="center"/>
    </xf>
    <xf numFmtId="0" fontId="9" fillId="3" borderId="4" xfId="1" applyNumberFormat="1" applyFont="1" applyFill="1" applyBorder="1" applyAlignment="1">
      <alignment horizontal="center" vertical="center"/>
    </xf>
    <xf numFmtId="180" fontId="9" fillId="3" borderId="2" xfId="1" applyNumberFormat="1" applyFont="1" applyFill="1" applyBorder="1" applyAlignment="1">
      <alignment horizontal="center" vertical="center"/>
    </xf>
    <xf numFmtId="180" fontId="9" fillId="3" borderId="4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180" fontId="12" fillId="0" borderId="2" xfId="1" applyNumberFormat="1" applyFont="1" applyBorder="1" applyAlignment="1">
      <alignment horizontal="center" vertical="center"/>
    </xf>
    <xf numFmtId="180" fontId="12" fillId="0" borderId="4" xfId="1" applyNumberFormat="1" applyFont="1" applyBorder="1" applyAlignment="1">
      <alignment horizontal="center" vertical="center"/>
    </xf>
    <xf numFmtId="181" fontId="11" fillId="5" borderId="1" xfId="1" applyNumberFormat="1" applyFont="1" applyFill="1" applyBorder="1" applyAlignment="1">
      <alignment horizontal="right" vertical="center"/>
    </xf>
    <xf numFmtId="181" fontId="11" fillId="5" borderId="3" xfId="1" applyNumberFormat="1" applyFont="1" applyFill="1" applyBorder="1" applyAlignment="1">
      <alignment horizontal="right" vertical="center"/>
    </xf>
    <xf numFmtId="181" fontId="11" fillId="5" borderId="4" xfId="1" applyNumberFormat="1" applyFont="1" applyFill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1" applyNumberFormat="1" applyFont="1" applyFill="1" applyBorder="1" applyAlignment="1">
      <alignment horizontal="center" vertical="center"/>
    </xf>
    <xf numFmtId="179" fontId="6" fillId="0" borderId="2" xfId="1" applyNumberFormat="1" applyFont="1" applyFill="1" applyBorder="1" applyAlignment="1">
      <alignment vertical="center"/>
    </xf>
    <xf numFmtId="179" fontId="6" fillId="0" borderId="4" xfId="1" applyNumberFormat="1" applyFont="1" applyFill="1" applyBorder="1" applyAlignment="1">
      <alignment vertical="center"/>
    </xf>
    <xf numFmtId="179" fontId="6" fillId="0" borderId="2" xfId="1" applyNumberFormat="1" applyFont="1" applyFill="1" applyBorder="1" applyAlignment="1">
      <alignment horizontal="center" vertical="center"/>
    </xf>
    <xf numFmtId="179" fontId="6" fillId="0" borderId="4" xfId="1" applyNumberFormat="1" applyFont="1" applyFill="1" applyBorder="1" applyAlignment="1">
      <alignment horizontal="center" vertical="center"/>
    </xf>
    <xf numFmtId="179" fontId="6" fillId="0" borderId="2" xfId="1" applyNumberFormat="1" applyFont="1" applyFill="1" applyBorder="1" applyAlignment="1">
      <alignment horizontal="left" vertical="center"/>
    </xf>
    <xf numFmtId="179" fontId="6" fillId="0" borderId="4" xfId="1" applyNumberFormat="1" applyFont="1" applyFill="1" applyBorder="1" applyAlignment="1">
      <alignment horizontal="left" vertical="center"/>
    </xf>
    <xf numFmtId="0" fontId="6" fillId="4" borderId="2" xfId="1" applyNumberFormat="1" applyFont="1" applyFill="1" applyBorder="1" applyAlignment="1">
      <alignment horizontal="center" vertical="center"/>
    </xf>
    <xf numFmtId="0" fontId="6" fillId="4" borderId="4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10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6" fillId="6" borderId="2" xfId="1" applyNumberFormat="1" applyFont="1" applyFill="1" applyBorder="1" applyAlignment="1">
      <alignment horizontal="center" vertical="center"/>
    </xf>
    <xf numFmtId="0" fontId="6" fillId="6" borderId="4" xfId="1" applyNumberFormat="1" applyFont="1" applyFill="1" applyBorder="1" applyAlignment="1">
      <alignment horizontal="center" vertical="center"/>
    </xf>
    <xf numFmtId="0" fontId="6" fillId="0" borderId="5" xfId="1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</cellXfs>
  <cellStyles count="5">
    <cellStyle name="Euro" xfId="3"/>
    <cellStyle name="常规" xfId="0" builtinId="0"/>
    <cellStyle name="超链接" xfId="2" builtinId="8"/>
    <cellStyle name="千位分隔" xfId="1" builtinId="3"/>
    <cellStyle name="样式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40640</xdr:colOff>
      <xdr:row>1</xdr:row>
      <xdr:rowOff>88265</xdr:rowOff>
    </xdr:from>
    <xdr:to>
      <xdr:col>3</xdr:col>
      <xdr:colOff>652145</xdr:colOff>
      <xdr:row>12</xdr:row>
      <xdr:rowOff>125095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5390" y="266065"/>
          <a:ext cx="1932305" cy="2526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</xdr:colOff>
      <xdr:row>15</xdr:row>
      <xdr:rowOff>158115</xdr:rowOff>
    </xdr:from>
    <xdr:to>
      <xdr:col>4</xdr:col>
      <xdr:colOff>93345</xdr:colOff>
      <xdr:row>27</xdr:row>
      <xdr:rowOff>95250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97450" y="3358515"/>
          <a:ext cx="2061845" cy="2426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uyan@kuaishou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qingque.cn/d/home/eZQDR-3BT2m1TwGYSwg_ZorJ8?identityId=23D3anandjQ" TargetMode="External"/><Relationship Id="rId1" Type="http://schemas.openxmlformats.org/officeDocument/2006/relationships/hyperlink" Target="mailto:xuyan@kuaishou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qingque.cn/d/home/eZQDR-3BT2m1TwGYSwg_ZorJ8?identityId=23D3anandjQ" TargetMode="External"/><Relationship Id="rId1" Type="http://schemas.openxmlformats.org/officeDocument/2006/relationships/hyperlink" Target="mailto:xuyan@kuaishou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22" zoomScale="90" zoomScaleNormal="90" workbookViewId="0">
      <selection activeCell="E52" sqref="E52"/>
    </sheetView>
  </sheetViews>
  <sheetFormatPr defaultColWidth="13.36328125" defaultRowHeight="16.5"/>
  <cols>
    <col min="1" max="1" width="21.7265625" style="4" customWidth="1"/>
    <col min="2" max="2" width="43.26953125" style="4" customWidth="1"/>
    <col min="3" max="3" width="20.453125" style="4" customWidth="1"/>
    <col min="4" max="4" width="13.36328125" style="5"/>
    <col min="5" max="5" width="7" style="5" customWidth="1"/>
    <col min="6" max="6" width="12.7265625" style="4" customWidth="1"/>
    <col min="7" max="7" width="10.26953125" style="4" customWidth="1"/>
    <col min="8" max="8" width="16.36328125" style="4" customWidth="1"/>
    <col min="9" max="9" width="14.453125" style="4" customWidth="1"/>
    <col min="10" max="10" width="18.90625" style="4" customWidth="1"/>
    <col min="11" max="11" width="50" style="6" customWidth="1"/>
    <col min="12" max="16384" width="13.36328125" style="4"/>
  </cols>
  <sheetData>
    <row r="1" spans="1:11" ht="14">
      <c r="A1" s="7" t="s">
        <v>0</v>
      </c>
      <c r="B1" s="83" t="s">
        <v>1</v>
      </c>
      <c r="C1" s="84"/>
      <c r="D1" s="84"/>
      <c r="E1" s="84"/>
      <c r="F1" s="85"/>
      <c r="G1" s="8" t="s">
        <v>2</v>
      </c>
      <c r="H1" s="83" t="s">
        <v>3</v>
      </c>
      <c r="I1" s="85"/>
      <c r="J1" s="33" t="s">
        <v>4</v>
      </c>
      <c r="K1" s="34"/>
    </row>
    <row r="2" spans="1:11" ht="14">
      <c r="A2" s="7" t="s">
        <v>5</v>
      </c>
      <c r="B2" s="83" t="s">
        <v>6</v>
      </c>
      <c r="C2" s="84"/>
      <c r="D2" s="84"/>
      <c r="E2" s="84"/>
      <c r="F2" s="85"/>
      <c r="G2" s="8" t="s">
        <v>7</v>
      </c>
      <c r="H2" s="83" t="s">
        <v>8</v>
      </c>
      <c r="I2" s="85"/>
      <c r="J2" s="33" t="s">
        <v>4</v>
      </c>
      <c r="K2" s="34"/>
    </row>
    <row r="3" spans="1:11">
      <c r="A3" s="7" t="s">
        <v>9</v>
      </c>
      <c r="B3" s="9" t="s">
        <v>10</v>
      </c>
      <c r="C3" s="10" t="s">
        <v>11</v>
      </c>
      <c r="D3" s="86">
        <v>10</v>
      </c>
      <c r="E3" s="87"/>
      <c r="F3" s="88"/>
      <c r="G3" s="11" t="s">
        <v>12</v>
      </c>
      <c r="H3" s="89" t="s">
        <v>13</v>
      </c>
      <c r="I3" s="90"/>
      <c r="J3" s="13" t="s">
        <v>14</v>
      </c>
      <c r="K3" s="35" t="s">
        <v>15</v>
      </c>
    </row>
    <row r="4" spans="1:11" ht="14">
      <c r="A4" s="7" t="s">
        <v>16</v>
      </c>
      <c r="B4" s="12" t="s">
        <v>3</v>
      </c>
      <c r="C4" s="10" t="s">
        <v>17</v>
      </c>
      <c r="D4" s="91" t="s">
        <v>18</v>
      </c>
      <c r="E4" s="92"/>
      <c r="F4" s="93"/>
      <c r="G4" s="94" t="s">
        <v>4</v>
      </c>
      <c r="H4" s="95"/>
      <c r="I4" s="96">
        <v>13811830485</v>
      </c>
      <c r="J4" s="97"/>
      <c r="K4" s="98"/>
    </row>
    <row r="5" spans="1:11" ht="14">
      <c r="A5" s="99" t="s">
        <v>19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</row>
    <row r="6" spans="1:11" ht="14">
      <c r="A6" s="102" t="s">
        <v>20</v>
      </c>
      <c r="B6" s="103"/>
      <c r="C6" s="14" t="s">
        <v>21</v>
      </c>
      <c r="D6" s="104" t="s">
        <v>22</v>
      </c>
      <c r="E6" s="105"/>
      <c r="F6" s="104" t="s">
        <v>23</v>
      </c>
      <c r="G6" s="105"/>
      <c r="H6" s="106" t="s">
        <v>24</v>
      </c>
      <c r="I6" s="107"/>
      <c r="J6" s="36" t="s">
        <v>25</v>
      </c>
      <c r="K6" s="37" t="s">
        <v>26</v>
      </c>
    </row>
    <row r="7" spans="1:11" ht="14">
      <c r="A7" s="15" t="s">
        <v>27</v>
      </c>
      <c r="B7" s="16" t="s">
        <v>28</v>
      </c>
      <c r="C7" s="17" t="s">
        <v>29</v>
      </c>
      <c r="D7" s="108">
        <v>10</v>
      </c>
      <c r="E7" s="109"/>
      <c r="F7" s="110" t="s">
        <v>30</v>
      </c>
      <c r="G7" s="111"/>
      <c r="H7" s="112">
        <v>4500</v>
      </c>
      <c r="I7" s="113"/>
      <c r="J7" s="39">
        <f>D7*H7</f>
        <v>45000</v>
      </c>
      <c r="K7" s="40" t="s">
        <v>31</v>
      </c>
    </row>
    <row r="8" spans="1:11" ht="14">
      <c r="A8" s="114" t="s">
        <v>32</v>
      </c>
      <c r="B8" s="115"/>
      <c r="C8" s="115"/>
      <c r="D8" s="115"/>
      <c r="E8" s="115"/>
      <c r="F8" s="115"/>
      <c r="G8" s="115"/>
      <c r="H8" s="115"/>
      <c r="I8" s="116"/>
      <c r="J8" s="76">
        <f>SUM(J7:J7)</f>
        <v>45000</v>
      </c>
      <c r="K8" s="42"/>
    </row>
    <row r="9" spans="1:11" ht="30" customHeight="1">
      <c r="A9" s="102" t="s">
        <v>20</v>
      </c>
      <c r="B9" s="103"/>
      <c r="C9" s="14" t="s">
        <v>33</v>
      </c>
      <c r="D9" s="104" t="s">
        <v>22</v>
      </c>
      <c r="E9" s="105"/>
      <c r="F9" s="104" t="s">
        <v>23</v>
      </c>
      <c r="G9" s="105"/>
      <c r="H9" s="104" t="s">
        <v>24</v>
      </c>
      <c r="I9" s="105"/>
      <c r="J9" s="36" t="s">
        <v>25</v>
      </c>
      <c r="K9" s="37" t="s">
        <v>26</v>
      </c>
    </row>
    <row r="10" spans="1:11" ht="29" customHeight="1">
      <c r="A10" s="138" t="s">
        <v>34</v>
      </c>
      <c r="B10" s="19" t="s">
        <v>35</v>
      </c>
      <c r="C10" s="17" t="s">
        <v>36</v>
      </c>
      <c r="D10" s="117">
        <v>4</v>
      </c>
      <c r="E10" s="118"/>
      <c r="F10" s="119" t="s">
        <v>37</v>
      </c>
      <c r="G10" s="119"/>
      <c r="H10" s="18">
        <v>1000</v>
      </c>
      <c r="I10" s="18" t="s">
        <v>38</v>
      </c>
      <c r="J10" s="43">
        <f>D10*H10</f>
        <v>4000</v>
      </c>
      <c r="K10" s="50" t="s">
        <v>39</v>
      </c>
    </row>
    <row r="11" spans="1:11" ht="25.25" customHeight="1">
      <c r="A11" s="139"/>
      <c r="B11" s="19" t="s">
        <v>40</v>
      </c>
      <c r="C11" s="17" t="s">
        <v>36</v>
      </c>
      <c r="D11" s="117">
        <v>2</v>
      </c>
      <c r="E11" s="118"/>
      <c r="F11" s="119" t="s">
        <v>41</v>
      </c>
      <c r="G11" s="119"/>
      <c r="H11" s="18">
        <v>3000</v>
      </c>
      <c r="I11" s="18" t="s">
        <v>38</v>
      </c>
      <c r="J11" s="43">
        <f>D11*H11</f>
        <v>6000</v>
      </c>
      <c r="K11" s="52" t="s">
        <v>42</v>
      </c>
    </row>
    <row r="12" spans="1:11" ht="14">
      <c r="A12" s="114" t="s">
        <v>32</v>
      </c>
      <c r="B12" s="115"/>
      <c r="C12" s="115"/>
      <c r="D12" s="115"/>
      <c r="E12" s="115"/>
      <c r="F12" s="115"/>
      <c r="G12" s="115"/>
      <c r="H12" s="115" t="s">
        <v>43</v>
      </c>
      <c r="I12" s="116"/>
      <c r="J12" s="41">
        <f>SUM(J10:J11)</f>
        <v>10000</v>
      </c>
      <c r="K12" s="42"/>
    </row>
    <row r="13" spans="1:11" ht="14">
      <c r="A13" s="102" t="s">
        <v>20</v>
      </c>
      <c r="B13" s="103"/>
      <c r="C13" s="14" t="s">
        <v>44</v>
      </c>
      <c r="D13" s="104" t="s">
        <v>22</v>
      </c>
      <c r="E13" s="105"/>
      <c r="F13" s="104" t="s">
        <v>23</v>
      </c>
      <c r="G13" s="105"/>
      <c r="H13" s="104" t="s">
        <v>24</v>
      </c>
      <c r="I13" s="105"/>
      <c r="J13" s="36" t="s">
        <v>25</v>
      </c>
      <c r="K13" s="37" t="s">
        <v>26</v>
      </c>
    </row>
    <row r="14" spans="1:11" ht="14">
      <c r="A14" s="15" t="s">
        <v>45</v>
      </c>
      <c r="B14" s="20" t="s">
        <v>46</v>
      </c>
      <c r="C14" s="20" t="s">
        <v>47</v>
      </c>
      <c r="D14" s="21">
        <v>10</v>
      </c>
      <c r="E14" s="20" t="s">
        <v>48</v>
      </c>
      <c r="F14" s="21">
        <v>3</v>
      </c>
      <c r="G14" s="20" t="s">
        <v>49</v>
      </c>
      <c r="H14" s="22">
        <v>1890</v>
      </c>
      <c r="I14" s="45" t="s">
        <v>38</v>
      </c>
      <c r="J14" s="39">
        <f>D14*F14*H14</f>
        <v>56700</v>
      </c>
      <c r="K14" s="46" t="s">
        <v>50</v>
      </c>
    </row>
    <row r="15" spans="1:11" ht="14">
      <c r="A15" s="114" t="s">
        <v>32</v>
      </c>
      <c r="B15" s="115"/>
      <c r="C15" s="115"/>
      <c r="D15" s="115"/>
      <c r="E15" s="115"/>
      <c r="F15" s="115"/>
      <c r="G15" s="115"/>
      <c r="H15" s="115"/>
      <c r="I15" s="116"/>
      <c r="J15" s="41">
        <f>SUM(J14:J14)</f>
        <v>56700</v>
      </c>
      <c r="K15" s="42"/>
    </row>
    <row r="16" spans="1:11" ht="14">
      <c r="A16" s="102" t="s">
        <v>20</v>
      </c>
      <c r="B16" s="103"/>
      <c r="C16" s="14" t="s">
        <v>51</v>
      </c>
      <c r="D16" s="104" t="s">
        <v>22</v>
      </c>
      <c r="E16" s="105"/>
      <c r="F16" s="104" t="s">
        <v>23</v>
      </c>
      <c r="G16" s="105"/>
      <c r="H16" s="104" t="s">
        <v>24</v>
      </c>
      <c r="I16" s="105"/>
      <c r="J16" s="36" t="s">
        <v>25</v>
      </c>
      <c r="K16" s="37" t="s">
        <v>26</v>
      </c>
    </row>
    <row r="17" spans="1:11" ht="14">
      <c r="A17" s="140" t="s">
        <v>52</v>
      </c>
      <c r="B17" s="17" t="s">
        <v>46</v>
      </c>
      <c r="C17" s="17" t="s">
        <v>53</v>
      </c>
      <c r="D17" s="120">
        <v>1</v>
      </c>
      <c r="E17" s="121"/>
      <c r="F17" s="122" t="s">
        <v>54</v>
      </c>
      <c r="G17" s="123"/>
      <c r="H17" s="22">
        <v>3000</v>
      </c>
      <c r="I17" s="45" t="s">
        <v>38</v>
      </c>
      <c r="J17" s="39">
        <f>D17*H17</f>
        <v>3000</v>
      </c>
      <c r="K17" s="47" t="s">
        <v>55</v>
      </c>
    </row>
    <row r="18" spans="1:11" ht="18.649999999999999" customHeight="1">
      <c r="A18" s="140"/>
      <c r="B18" s="17" t="s">
        <v>56</v>
      </c>
      <c r="C18" s="17" t="s">
        <v>57</v>
      </c>
      <c r="D18" s="124">
        <v>10</v>
      </c>
      <c r="E18" s="125"/>
      <c r="F18" s="122" t="s">
        <v>30</v>
      </c>
      <c r="G18" s="123"/>
      <c r="H18" s="22">
        <v>98</v>
      </c>
      <c r="I18" s="45" t="s">
        <v>38</v>
      </c>
      <c r="J18" s="39">
        <f>D18*H18</f>
        <v>980</v>
      </c>
      <c r="K18" s="79"/>
    </row>
    <row r="19" spans="1:11" ht="14">
      <c r="A19" s="114" t="s">
        <v>32</v>
      </c>
      <c r="B19" s="115"/>
      <c r="C19" s="115"/>
      <c r="D19" s="115"/>
      <c r="E19" s="115"/>
      <c r="F19" s="115"/>
      <c r="G19" s="115"/>
      <c r="H19" s="115"/>
      <c r="I19" s="116"/>
      <c r="J19" s="41">
        <f>SUM(J17:J18)</f>
        <v>3980</v>
      </c>
      <c r="K19" s="42"/>
    </row>
    <row r="20" spans="1:11" ht="14">
      <c r="A20" s="102" t="s">
        <v>20</v>
      </c>
      <c r="B20" s="103"/>
      <c r="C20" s="14" t="s">
        <v>51</v>
      </c>
      <c r="D20" s="104" t="s">
        <v>22</v>
      </c>
      <c r="E20" s="105"/>
      <c r="F20" s="104" t="s">
        <v>23</v>
      </c>
      <c r="G20" s="105"/>
      <c r="H20" s="104" t="s">
        <v>24</v>
      </c>
      <c r="I20" s="105"/>
      <c r="J20" s="36" t="s">
        <v>25</v>
      </c>
      <c r="K20" s="37" t="s">
        <v>26</v>
      </c>
    </row>
    <row r="21" spans="1:11" ht="14">
      <c r="A21" s="141" t="s">
        <v>58</v>
      </c>
      <c r="B21" s="23" t="s">
        <v>59</v>
      </c>
      <c r="C21" s="23" t="s">
        <v>60</v>
      </c>
      <c r="D21" s="126">
        <v>10</v>
      </c>
      <c r="E21" s="127"/>
      <c r="F21" s="126" t="s">
        <v>30</v>
      </c>
      <c r="G21" s="127"/>
      <c r="H21" s="22">
        <v>208</v>
      </c>
      <c r="I21" s="48" t="s">
        <v>38</v>
      </c>
      <c r="J21" s="18">
        <f>D21*H21</f>
        <v>2080</v>
      </c>
      <c r="K21" s="49" t="s">
        <v>61</v>
      </c>
    </row>
    <row r="22" spans="1:11" ht="14">
      <c r="A22" s="141"/>
      <c r="B22" s="23" t="s">
        <v>59</v>
      </c>
      <c r="C22" s="23" t="s">
        <v>60</v>
      </c>
      <c r="D22" s="126">
        <v>10</v>
      </c>
      <c r="E22" s="127"/>
      <c r="F22" s="126" t="s">
        <v>30</v>
      </c>
      <c r="G22" s="127"/>
      <c r="H22" s="22">
        <v>300</v>
      </c>
      <c r="I22" s="48" t="s">
        <v>38</v>
      </c>
      <c r="J22" s="18">
        <f>D22*H22</f>
        <v>3000</v>
      </c>
      <c r="K22" s="50" t="s">
        <v>62</v>
      </c>
    </row>
    <row r="23" spans="1:11" ht="14">
      <c r="A23" s="141"/>
      <c r="B23" s="24" t="s">
        <v>59</v>
      </c>
      <c r="C23" s="24" t="s">
        <v>63</v>
      </c>
      <c r="D23" s="108">
        <v>10</v>
      </c>
      <c r="E23" s="109"/>
      <c r="F23" s="108" t="s">
        <v>30</v>
      </c>
      <c r="G23" s="109"/>
      <c r="H23" s="25">
        <v>1000</v>
      </c>
      <c r="I23" s="51" t="s">
        <v>38</v>
      </c>
      <c r="J23" s="39">
        <f>D23*H23</f>
        <v>10000</v>
      </c>
      <c r="K23" s="52" t="s">
        <v>64</v>
      </c>
    </row>
    <row r="24" spans="1:11" ht="26">
      <c r="A24" s="141"/>
      <c r="B24" s="24" t="s">
        <v>59</v>
      </c>
      <c r="C24" s="24" t="s">
        <v>65</v>
      </c>
      <c r="D24" s="108">
        <v>30</v>
      </c>
      <c r="E24" s="109"/>
      <c r="F24" s="108" t="s">
        <v>30</v>
      </c>
      <c r="G24" s="109"/>
      <c r="H24" s="25">
        <v>300</v>
      </c>
      <c r="I24" s="51" t="s">
        <v>38</v>
      </c>
      <c r="J24" s="39">
        <f>D24*H24</f>
        <v>9000</v>
      </c>
      <c r="K24" s="53" t="s">
        <v>66</v>
      </c>
    </row>
    <row r="25" spans="1:11" ht="14">
      <c r="A25" s="114" t="s">
        <v>32</v>
      </c>
      <c r="B25" s="115"/>
      <c r="C25" s="115"/>
      <c r="D25" s="115"/>
      <c r="E25" s="115"/>
      <c r="F25" s="115"/>
      <c r="G25" s="115"/>
      <c r="H25" s="115" t="s">
        <v>43</v>
      </c>
      <c r="I25" s="116"/>
      <c r="J25" s="41">
        <f>SUM(J21:J24)</f>
        <v>24080</v>
      </c>
      <c r="K25" s="42"/>
    </row>
    <row r="26" spans="1:11" ht="14">
      <c r="A26" s="102" t="s">
        <v>20</v>
      </c>
      <c r="B26" s="103"/>
      <c r="C26" s="14" t="s">
        <v>51</v>
      </c>
      <c r="D26" s="104" t="s">
        <v>22</v>
      </c>
      <c r="E26" s="105"/>
      <c r="F26" s="104" t="s">
        <v>23</v>
      </c>
      <c r="G26" s="105"/>
      <c r="H26" s="104" t="s">
        <v>24</v>
      </c>
      <c r="I26" s="105"/>
      <c r="J26" s="36" t="s">
        <v>25</v>
      </c>
      <c r="K26" s="37" t="s">
        <v>26</v>
      </c>
    </row>
    <row r="27" spans="1:11" ht="14">
      <c r="A27" s="26" t="s">
        <v>67</v>
      </c>
      <c r="B27" s="24" t="s">
        <v>68</v>
      </c>
      <c r="C27" s="17" t="s">
        <v>67</v>
      </c>
      <c r="D27" s="108">
        <v>10</v>
      </c>
      <c r="E27" s="109"/>
      <c r="F27" s="108" t="s">
        <v>30</v>
      </c>
      <c r="G27" s="109"/>
      <c r="H27" s="27">
        <v>60</v>
      </c>
      <c r="I27" s="54" t="s">
        <v>38</v>
      </c>
      <c r="J27" s="55">
        <f>H27*D27</f>
        <v>600</v>
      </c>
      <c r="K27" s="56" t="s">
        <v>69</v>
      </c>
    </row>
    <row r="28" spans="1:11" ht="14">
      <c r="A28" s="114" t="s">
        <v>32</v>
      </c>
      <c r="B28" s="115"/>
      <c r="C28" s="115"/>
      <c r="D28" s="115"/>
      <c r="E28" s="115"/>
      <c r="F28" s="115"/>
      <c r="G28" s="115"/>
      <c r="H28" s="115" t="s">
        <v>43</v>
      </c>
      <c r="I28" s="116"/>
      <c r="J28" s="41">
        <f>SUM(J27:J27)</f>
        <v>600</v>
      </c>
      <c r="K28" s="42"/>
    </row>
    <row r="29" spans="1:11" ht="14">
      <c r="A29" s="102" t="s">
        <v>20</v>
      </c>
      <c r="B29" s="103"/>
      <c r="C29" s="14" t="s">
        <v>51</v>
      </c>
      <c r="D29" s="104" t="s">
        <v>22</v>
      </c>
      <c r="E29" s="105"/>
      <c r="F29" s="104" t="s">
        <v>23</v>
      </c>
      <c r="G29" s="105"/>
      <c r="H29" s="104" t="s">
        <v>24</v>
      </c>
      <c r="I29" s="105"/>
      <c r="J29" s="36" t="s">
        <v>25</v>
      </c>
      <c r="K29" s="37" t="s">
        <v>26</v>
      </c>
    </row>
    <row r="30" spans="1:11" ht="14">
      <c r="A30" s="142" t="s">
        <v>70</v>
      </c>
      <c r="B30" s="28" t="s">
        <v>71</v>
      </c>
      <c r="C30" s="29" t="s">
        <v>72</v>
      </c>
      <c r="D30" s="108">
        <v>10</v>
      </c>
      <c r="E30" s="109"/>
      <c r="F30" s="110" t="s">
        <v>73</v>
      </c>
      <c r="G30" s="111"/>
      <c r="H30" s="18">
        <v>1000</v>
      </c>
      <c r="I30" s="57" t="s">
        <v>38</v>
      </c>
      <c r="J30" s="58">
        <f>D30*H30</f>
        <v>10000</v>
      </c>
      <c r="K30" s="40" t="s">
        <v>74</v>
      </c>
    </row>
    <row r="31" spans="1:11" ht="18" customHeight="1">
      <c r="A31" s="143"/>
      <c r="B31" s="28" t="s">
        <v>75</v>
      </c>
      <c r="C31" s="29" t="s">
        <v>72</v>
      </c>
      <c r="D31" s="108">
        <v>1</v>
      </c>
      <c r="E31" s="109"/>
      <c r="F31" s="110" t="s">
        <v>76</v>
      </c>
      <c r="G31" s="111"/>
      <c r="H31" s="18">
        <v>1500</v>
      </c>
      <c r="I31" s="57" t="s">
        <v>38</v>
      </c>
      <c r="J31" s="58">
        <f>D31*H31</f>
        <v>1500</v>
      </c>
      <c r="K31" s="59" t="s">
        <v>77</v>
      </c>
    </row>
    <row r="32" spans="1:11" ht="14">
      <c r="A32" s="114" t="s">
        <v>32</v>
      </c>
      <c r="B32" s="115"/>
      <c r="C32" s="115"/>
      <c r="D32" s="115"/>
      <c r="E32" s="115"/>
      <c r="F32" s="115"/>
      <c r="G32" s="115"/>
      <c r="H32" s="115"/>
      <c r="I32" s="116"/>
      <c r="J32" s="41">
        <f>SUM(J30:J31)</f>
        <v>11500</v>
      </c>
      <c r="K32" s="42"/>
    </row>
    <row r="33" spans="1:11" ht="14">
      <c r="A33" s="102" t="s">
        <v>20</v>
      </c>
      <c r="B33" s="103"/>
      <c r="C33" s="14" t="s">
        <v>51</v>
      </c>
      <c r="D33" s="104" t="s">
        <v>22</v>
      </c>
      <c r="E33" s="105"/>
      <c r="F33" s="104" t="s">
        <v>23</v>
      </c>
      <c r="G33" s="105"/>
      <c r="H33" s="104" t="s">
        <v>24</v>
      </c>
      <c r="I33" s="105"/>
      <c r="J33" s="36" t="s">
        <v>25</v>
      </c>
      <c r="K33" s="37" t="s">
        <v>26</v>
      </c>
    </row>
    <row r="34" spans="1:11" ht="26">
      <c r="A34" s="144"/>
      <c r="B34" s="24" t="s">
        <v>78</v>
      </c>
      <c r="C34" s="29" t="s">
        <v>79</v>
      </c>
      <c r="D34" s="108">
        <v>8</v>
      </c>
      <c r="E34" s="109"/>
      <c r="F34" s="108" t="s">
        <v>30</v>
      </c>
      <c r="G34" s="109"/>
      <c r="H34" s="18">
        <v>800</v>
      </c>
      <c r="I34" s="45" t="s">
        <v>38</v>
      </c>
      <c r="J34" s="43">
        <f t="shared" ref="J34:J39" si="0">H34*D34</f>
        <v>6400</v>
      </c>
      <c r="K34" s="52" t="s">
        <v>80</v>
      </c>
    </row>
    <row r="35" spans="1:11" ht="14">
      <c r="A35" s="144"/>
      <c r="B35" s="24" t="s">
        <v>81</v>
      </c>
      <c r="C35" s="29" t="s">
        <v>79</v>
      </c>
      <c r="D35" s="108">
        <v>1</v>
      </c>
      <c r="E35" s="109"/>
      <c r="F35" s="108" t="s">
        <v>30</v>
      </c>
      <c r="G35" s="109"/>
      <c r="H35" s="18">
        <v>3000</v>
      </c>
      <c r="I35" s="45" t="s">
        <v>38</v>
      </c>
      <c r="J35" s="43">
        <f t="shared" si="0"/>
        <v>3000</v>
      </c>
      <c r="K35" s="52"/>
    </row>
    <row r="36" spans="1:11" ht="14.5">
      <c r="A36" s="145" t="s">
        <v>82</v>
      </c>
      <c r="B36" s="24" t="s">
        <v>83</v>
      </c>
      <c r="C36" s="29" t="s">
        <v>84</v>
      </c>
      <c r="D36" s="108">
        <v>8</v>
      </c>
      <c r="E36" s="109"/>
      <c r="F36" s="108" t="s">
        <v>30</v>
      </c>
      <c r="G36" s="109"/>
      <c r="H36" s="18">
        <v>100</v>
      </c>
      <c r="I36" s="45" t="s">
        <v>38</v>
      </c>
      <c r="J36" s="43">
        <f t="shared" si="0"/>
        <v>800</v>
      </c>
      <c r="K36" s="60" t="s">
        <v>85</v>
      </c>
    </row>
    <row r="37" spans="1:11" ht="14.5">
      <c r="A37" s="145"/>
      <c r="B37" s="24" t="s">
        <v>86</v>
      </c>
      <c r="C37" s="29" t="s">
        <v>84</v>
      </c>
      <c r="D37" s="108">
        <v>1</v>
      </c>
      <c r="E37" s="109"/>
      <c r="F37" s="108" t="s">
        <v>30</v>
      </c>
      <c r="G37" s="109"/>
      <c r="H37" s="18">
        <v>5700</v>
      </c>
      <c r="I37" s="45" t="s">
        <v>38</v>
      </c>
      <c r="J37" s="43">
        <f t="shared" si="0"/>
        <v>5700</v>
      </c>
      <c r="K37" s="60" t="s">
        <v>87</v>
      </c>
    </row>
    <row r="38" spans="1:11" ht="14.5">
      <c r="A38" s="145"/>
      <c r="B38" s="24" t="s">
        <v>88</v>
      </c>
      <c r="C38" s="29" t="s">
        <v>84</v>
      </c>
      <c r="D38" s="108">
        <v>3</v>
      </c>
      <c r="E38" s="109"/>
      <c r="F38" s="108" t="s">
        <v>30</v>
      </c>
      <c r="G38" s="109"/>
      <c r="H38" s="18">
        <v>500</v>
      </c>
      <c r="I38" s="45" t="s">
        <v>38</v>
      </c>
      <c r="J38" s="43">
        <f t="shared" si="0"/>
        <v>1500</v>
      </c>
      <c r="K38" s="60" t="s">
        <v>89</v>
      </c>
    </row>
    <row r="39" spans="1:11" ht="14.5">
      <c r="A39" s="145"/>
      <c r="B39" s="24" t="s">
        <v>90</v>
      </c>
      <c r="C39" s="29" t="s">
        <v>84</v>
      </c>
      <c r="D39" s="108">
        <v>8</v>
      </c>
      <c r="E39" s="109"/>
      <c r="F39" s="108" t="s">
        <v>30</v>
      </c>
      <c r="G39" s="109"/>
      <c r="H39" s="18">
        <v>100</v>
      </c>
      <c r="I39" s="45" t="s">
        <v>38</v>
      </c>
      <c r="J39" s="43">
        <f t="shared" si="0"/>
        <v>800</v>
      </c>
      <c r="K39" s="60" t="s">
        <v>91</v>
      </c>
    </row>
    <row r="40" spans="1:11" ht="14">
      <c r="A40" s="114" t="s">
        <v>32</v>
      </c>
      <c r="B40" s="115"/>
      <c r="C40" s="115"/>
      <c r="D40" s="115"/>
      <c r="E40" s="115"/>
      <c r="F40" s="115"/>
      <c r="G40" s="115"/>
      <c r="H40" s="115" t="s">
        <v>43</v>
      </c>
      <c r="I40" s="116"/>
      <c r="J40" s="41">
        <f>SUM(J34:J39)</f>
        <v>18200</v>
      </c>
      <c r="K40" s="42"/>
    </row>
    <row r="41" spans="1:11" ht="14">
      <c r="A41" s="102" t="s">
        <v>20</v>
      </c>
      <c r="B41" s="103"/>
      <c r="C41" s="14" t="s">
        <v>51</v>
      </c>
      <c r="D41" s="104" t="s">
        <v>22</v>
      </c>
      <c r="E41" s="105"/>
      <c r="F41" s="104" t="s">
        <v>23</v>
      </c>
      <c r="G41" s="105"/>
      <c r="H41" s="104" t="s">
        <v>24</v>
      </c>
      <c r="I41" s="105"/>
      <c r="J41" s="36" t="s">
        <v>25</v>
      </c>
      <c r="K41" s="37" t="s">
        <v>26</v>
      </c>
    </row>
    <row r="42" spans="1:11" ht="14">
      <c r="A42" s="141" t="s">
        <v>92</v>
      </c>
      <c r="B42" s="24" t="s">
        <v>93</v>
      </c>
      <c r="C42" s="17" t="s">
        <v>84</v>
      </c>
      <c r="D42" s="24">
        <v>1</v>
      </c>
      <c r="E42" s="17"/>
      <c r="F42" s="24" t="s">
        <v>94</v>
      </c>
      <c r="G42" s="17"/>
      <c r="H42" s="30">
        <v>10000</v>
      </c>
      <c r="I42" s="61" t="s">
        <v>38</v>
      </c>
      <c r="J42" s="39">
        <f>D42*H42</f>
        <v>10000</v>
      </c>
      <c r="K42" s="53"/>
    </row>
    <row r="43" spans="1:11" ht="14">
      <c r="A43" s="141"/>
      <c r="B43" s="24" t="s">
        <v>95</v>
      </c>
      <c r="C43" s="17" t="s">
        <v>84</v>
      </c>
      <c r="D43" s="24">
        <v>10</v>
      </c>
      <c r="E43" s="17"/>
      <c r="F43" s="24" t="s">
        <v>30</v>
      </c>
      <c r="G43" s="17"/>
      <c r="H43" s="30">
        <v>80</v>
      </c>
      <c r="I43" s="61" t="s">
        <v>38</v>
      </c>
      <c r="J43" s="39">
        <f>D43*H43</f>
        <v>800</v>
      </c>
      <c r="K43" s="53" t="s">
        <v>96</v>
      </c>
    </row>
    <row r="44" spans="1:11" ht="14">
      <c r="A44" s="141"/>
      <c r="B44" s="24" t="s">
        <v>97</v>
      </c>
      <c r="C44" s="17" t="s">
        <v>84</v>
      </c>
      <c r="D44" s="24">
        <v>10</v>
      </c>
      <c r="E44" s="17"/>
      <c r="F44" s="24" t="s">
        <v>30</v>
      </c>
      <c r="G44" s="17"/>
      <c r="H44" s="31">
        <v>950</v>
      </c>
      <c r="I44" s="61" t="s">
        <v>38</v>
      </c>
      <c r="J44" s="39">
        <f>D44*H44</f>
        <v>9500</v>
      </c>
      <c r="K44" s="53" t="s">
        <v>98</v>
      </c>
    </row>
    <row r="45" spans="1:11" ht="14">
      <c r="A45" s="114" t="s">
        <v>32</v>
      </c>
      <c r="B45" s="115"/>
      <c r="C45" s="115"/>
      <c r="D45" s="115"/>
      <c r="E45" s="115"/>
      <c r="F45" s="115"/>
      <c r="G45" s="115"/>
      <c r="H45" s="115" t="s">
        <v>43</v>
      </c>
      <c r="I45" s="116"/>
      <c r="J45" s="41">
        <f>SUM(J42:J44)</f>
        <v>20300</v>
      </c>
      <c r="K45" s="42"/>
    </row>
    <row r="46" spans="1:11" ht="14">
      <c r="A46" s="128" t="s">
        <v>99</v>
      </c>
      <c r="B46" s="129"/>
      <c r="C46" s="129"/>
      <c r="D46" s="129"/>
      <c r="E46" s="129"/>
      <c r="F46" s="129"/>
      <c r="G46" s="129"/>
      <c r="H46" s="129"/>
      <c r="I46" s="130"/>
      <c r="J46" s="62">
        <f>J8+J12+J15+J19+J25+J28+J32+J40+J45</f>
        <v>190360</v>
      </c>
      <c r="K46" s="63"/>
    </row>
    <row r="47" spans="1:11" ht="17" customHeight="1">
      <c r="A47" s="131" t="s">
        <v>100</v>
      </c>
      <c r="B47" s="131"/>
      <c r="C47" s="131"/>
      <c r="D47" s="131"/>
      <c r="E47" s="131"/>
      <c r="F47" s="131"/>
      <c r="G47" s="131"/>
      <c r="H47" s="131"/>
      <c r="I47" s="64">
        <v>0.06</v>
      </c>
      <c r="J47" s="65">
        <f>J46*I47</f>
        <v>11421.6</v>
      </c>
      <c r="K47" s="66"/>
    </row>
    <row r="48" spans="1:11" ht="14">
      <c r="A48" s="132" t="s">
        <v>101</v>
      </c>
      <c r="B48" s="133"/>
      <c r="C48" s="133"/>
      <c r="D48" s="133"/>
      <c r="E48" s="133"/>
      <c r="F48" s="133"/>
      <c r="G48" s="133"/>
      <c r="H48" s="133"/>
      <c r="I48" s="134"/>
      <c r="J48" s="67">
        <f>(J46+J47)*6%</f>
        <v>12106.896000000001</v>
      </c>
      <c r="K48" s="68"/>
    </row>
    <row r="49" spans="1:11">
      <c r="A49" s="135" t="s">
        <v>102</v>
      </c>
      <c r="B49" s="136"/>
      <c r="C49" s="136"/>
      <c r="D49" s="136"/>
      <c r="E49" s="136"/>
      <c r="F49" s="136"/>
      <c r="G49" s="136"/>
      <c r="H49" s="136"/>
      <c r="I49" s="137"/>
      <c r="J49" s="69">
        <f>SUM(J46:J48)</f>
        <v>213888.49600000001</v>
      </c>
      <c r="K49" s="70"/>
    </row>
  </sheetData>
  <mergeCells count="103">
    <mergeCell ref="A47:H47"/>
    <mergeCell ref="A48:I48"/>
    <mergeCell ref="A49:I49"/>
    <mergeCell ref="A10:A11"/>
    <mergeCell ref="A17:A18"/>
    <mergeCell ref="A21:A24"/>
    <mergeCell ref="A30:A31"/>
    <mergeCell ref="A34:A35"/>
    <mergeCell ref="A36:A39"/>
    <mergeCell ref="A42:A44"/>
    <mergeCell ref="D39:E39"/>
    <mergeCell ref="F39:G39"/>
    <mergeCell ref="A40:I40"/>
    <mergeCell ref="A41:B41"/>
    <mergeCell ref="D41:E41"/>
    <mergeCell ref="F41:G41"/>
    <mergeCell ref="H41:I41"/>
    <mergeCell ref="A45:I45"/>
    <mergeCell ref="A46:I46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0:E30"/>
    <mergeCell ref="F30:G30"/>
    <mergeCell ref="D31:E31"/>
    <mergeCell ref="F31:G31"/>
    <mergeCell ref="A32:I32"/>
    <mergeCell ref="A33:B33"/>
    <mergeCell ref="D33:E33"/>
    <mergeCell ref="F33:G33"/>
    <mergeCell ref="H33:I33"/>
    <mergeCell ref="A26:B26"/>
    <mergeCell ref="D26:E26"/>
    <mergeCell ref="F26:G26"/>
    <mergeCell ref="H26:I26"/>
    <mergeCell ref="D27:E27"/>
    <mergeCell ref="F27:G27"/>
    <mergeCell ref="A28:I28"/>
    <mergeCell ref="A29:B29"/>
    <mergeCell ref="D29:E29"/>
    <mergeCell ref="F29:G29"/>
    <mergeCell ref="H29:I29"/>
    <mergeCell ref="D21:E21"/>
    <mergeCell ref="F21:G21"/>
    <mergeCell ref="D22:E22"/>
    <mergeCell ref="F22:G22"/>
    <mergeCell ref="D23:E23"/>
    <mergeCell ref="F23:G23"/>
    <mergeCell ref="D24:E24"/>
    <mergeCell ref="F24:G24"/>
    <mergeCell ref="A25:I25"/>
    <mergeCell ref="D17:E17"/>
    <mergeCell ref="F17:G17"/>
    <mergeCell ref="D18:E18"/>
    <mergeCell ref="F18:G18"/>
    <mergeCell ref="A19:I19"/>
    <mergeCell ref="A20:B20"/>
    <mergeCell ref="D20:E20"/>
    <mergeCell ref="F20:G20"/>
    <mergeCell ref="H20:I20"/>
    <mergeCell ref="A13:B13"/>
    <mergeCell ref="D13:E13"/>
    <mergeCell ref="F13:G13"/>
    <mergeCell ref="H13:I13"/>
    <mergeCell ref="A15:I15"/>
    <mergeCell ref="A16:B16"/>
    <mergeCell ref="D16:E16"/>
    <mergeCell ref="F16:G16"/>
    <mergeCell ref="H16:I16"/>
    <mergeCell ref="A9:B9"/>
    <mergeCell ref="D9:E9"/>
    <mergeCell ref="F9:G9"/>
    <mergeCell ref="H9:I9"/>
    <mergeCell ref="D10:E10"/>
    <mergeCell ref="F10:G10"/>
    <mergeCell ref="D11:E11"/>
    <mergeCell ref="F11:G11"/>
    <mergeCell ref="A12:I12"/>
    <mergeCell ref="A5:K5"/>
    <mergeCell ref="A6:B6"/>
    <mergeCell ref="D6:E6"/>
    <mergeCell ref="F6:G6"/>
    <mergeCell ref="H6:I6"/>
    <mergeCell ref="D7:E7"/>
    <mergeCell ref="F7:G7"/>
    <mergeCell ref="H7:I7"/>
    <mergeCell ref="A8:I8"/>
    <mergeCell ref="B1:F1"/>
    <mergeCell ref="H1:I1"/>
    <mergeCell ref="B2:F2"/>
    <mergeCell ref="H2:I2"/>
    <mergeCell ref="D3:F3"/>
    <mergeCell ref="H3:I3"/>
    <mergeCell ref="D4:F4"/>
    <mergeCell ref="G4:H4"/>
    <mergeCell ref="I4:K4"/>
  </mergeCells>
  <phoneticPr fontId="28" type="noConversion"/>
  <dataValidations count="8">
    <dataValidation type="list" allowBlank="1" showInputMessage="1" showErrorMessage="1" sqref="C7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4">
      <formula1>"高级大床,高级双床,豪华大床,豪华双床,行政大床,行政双床,小套房,加床,加餐,WIFI,单人房差,其他"</formula1>
    </dataValidation>
    <dataValidation type="list" allowBlank="1" showInputMessage="1" showErrorMessage="1" sqref="C17 C18">
      <formula1>"半日场租,全天场租,半天会议包价,全天会议包价,进场费,茶歇,投影仪,其他"</formula1>
    </dataValidation>
    <dataValidation type="list" allowBlank="1" showInputMessage="1" showErrorMessage="1" sqref="C27">
      <formula1>"签证服务费,旅游签证,商务签证,保险,其他"</formula1>
    </dataValidation>
    <dataValidation type="list" allowBlank="1" showInputMessage="1" showErrorMessage="1" sqref="C34 C35 C36:C39">
      <formula1>"工作人员,餐费,住宿,交通,通信费,导游超时费,其他"</formula1>
    </dataValidation>
    <dataValidation type="list" allowBlank="1" showInputMessage="1" showErrorMessage="1" sqref="C10:C11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21:C22 C23:C24">
      <formula1>"酒店早餐,自助午餐,围桌午餐,自助晚餐,围桌晚餐,鸡尾酒会,酒水,特色餐,其他"</formula1>
    </dataValidation>
    <dataValidation type="list" allowBlank="1" showInputMessage="1" showErrorMessage="1" sqref="C30:C31">
      <formula1>"工作人员,餐费,住宿,交通,通信费,导游超时费,其他,物料"</formula1>
    </dataValidation>
  </dataValidations>
  <hyperlinks>
    <hyperlink ref="D4" r:id="rId1" tooltip="mailto:xuyan@kuaishou.com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workbookViewId="0">
      <selection activeCell="D20" sqref="D20:E20"/>
    </sheetView>
  </sheetViews>
  <sheetFormatPr defaultColWidth="13.36328125" defaultRowHeight="16.5"/>
  <cols>
    <col min="1" max="1" width="21.7265625" style="4" customWidth="1"/>
    <col min="2" max="2" width="38.81640625" style="4" customWidth="1"/>
    <col min="3" max="3" width="20.453125" style="4" customWidth="1"/>
    <col min="4" max="4" width="13.36328125" style="5"/>
    <col min="5" max="5" width="7" style="5" customWidth="1"/>
    <col min="6" max="6" width="12.7265625" style="4" customWidth="1"/>
    <col min="7" max="7" width="10.26953125" style="4" customWidth="1"/>
    <col min="8" max="8" width="16.36328125" style="4" customWidth="1"/>
    <col min="9" max="9" width="14.453125" style="4" customWidth="1"/>
    <col min="10" max="10" width="18.90625" style="4" customWidth="1"/>
    <col min="11" max="11" width="50" style="6" customWidth="1"/>
    <col min="12" max="16384" width="13.36328125" style="4"/>
  </cols>
  <sheetData>
    <row r="1" spans="1:11" ht="14">
      <c r="A1" s="7" t="s">
        <v>0</v>
      </c>
      <c r="B1" s="83" t="s">
        <v>1</v>
      </c>
      <c r="C1" s="84"/>
      <c r="D1" s="84"/>
      <c r="E1" s="84"/>
      <c r="F1" s="85"/>
      <c r="G1" s="8" t="s">
        <v>2</v>
      </c>
      <c r="H1" s="83" t="s">
        <v>3</v>
      </c>
      <c r="I1" s="85"/>
      <c r="J1" s="33" t="s">
        <v>4</v>
      </c>
      <c r="K1" s="34"/>
    </row>
    <row r="2" spans="1:11" ht="14">
      <c r="A2" s="7" t="s">
        <v>5</v>
      </c>
      <c r="B2" s="83" t="s">
        <v>6</v>
      </c>
      <c r="C2" s="84"/>
      <c r="D2" s="84"/>
      <c r="E2" s="84"/>
      <c r="F2" s="85"/>
      <c r="G2" s="8" t="s">
        <v>7</v>
      </c>
      <c r="H2" s="83" t="s">
        <v>8</v>
      </c>
      <c r="I2" s="85"/>
      <c r="J2" s="33" t="s">
        <v>4</v>
      </c>
      <c r="K2" s="34"/>
    </row>
    <row r="3" spans="1:11">
      <c r="A3" s="7" t="s">
        <v>9</v>
      </c>
      <c r="B3" s="9" t="s">
        <v>10</v>
      </c>
      <c r="C3" s="10" t="s">
        <v>11</v>
      </c>
      <c r="D3" s="86">
        <v>17</v>
      </c>
      <c r="E3" s="87"/>
      <c r="F3" s="88"/>
      <c r="G3" s="11" t="s">
        <v>12</v>
      </c>
      <c r="H3" s="89" t="s">
        <v>13</v>
      </c>
      <c r="I3" s="90"/>
      <c r="J3" s="13" t="s">
        <v>14</v>
      </c>
      <c r="K3" s="35" t="s">
        <v>103</v>
      </c>
    </row>
    <row r="4" spans="1:11" ht="14">
      <c r="A4" s="7" t="s">
        <v>16</v>
      </c>
      <c r="B4" s="12" t="s">
        <v>3</v>
      </c>
      <c r="C4" s="10" t="s">
        <v>17</v>
      </c>
      <c r="D4" s="91" t="s">
        <v>18</v>
      </c>
      <c r="E4" s="92"/>
      <c r="F4" s="93"/>
      <c r="G4" s="94" t="s">
        <v>4</v>
      </c>
      <c r="H4" s="95"/>
      <c r="I4" s="96">
        <v>13811830485</v>
      </c>
      <c r="J4" s="97"/>
      <c r="K4" s="98"/>
    </row>
    <row r="5" spans="1:11" ht="14">
      <c r="A5" s="99" t="s">
        <v>19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</row>
    <row r="6" spans="1:11" ht="14">
      <c r="A6" s="102" t="s">
        <v>20</v>
      </c>
      <c r="B6" s="103"/>
      <c r="C6" s="14" t="s">
        <v>21</v>
      </c>
      <c r="D6" s="104" t="s">
        <v>22</v>
      </c>
      <c r="E6" s="105"/>
      <c r="F6" s="104" t="s">
        <v>23</v>
      </c>
      <c r="G6" s="105"/>
      <c r="H6" s="106" t="s">
        <v>24</v>
      </c>
      <c r="I6" s="107"/>
      <c r="J6" s="36" t="s">
        <v>25</v>
      </c>
      <c r="K6" s="37" t="s">
        <v>26</v>
      </c>
    </row>
    <row r="7" spans="1:11" ht="14">
      <c r="A7" s="15" t="s">
        <v>27</v>
      </c>
      <c r="B7" s="16" t="s">
        <v>104</v>
      </c>
      <c r="C7" s="17" t="s">
        <v>29</v>
      </c>
      <c r="D7" s="108">
        <v>11</v>
      </c>
      <c r="E7" s="109"/>
      <c r="F7" s="110" t="s">
        <v>30</v>
      </c>
      <c r="G7" s="111"/>
      <c r="H7" s="18">
        <v>5000</v>
      </c>
      <c r="I7" s="38" t="s">
        <v>38</v>
      </c>
      <c r="J7" s="39">
        <f>D7*H7</f>
        <v>55000</v>
      </c>
      <c r="K7" s="40" t="s">
        <v>31</v>
      </c>
    </row>
    <row r="8" spans="1:11" ht="14">
      <c r="A8" s="114" t="s">
        <v>32</v>
      </c>
      <c r="B8" s="115"/>
      <c r="C8" s="115"/>
      <c r="D8" s="115"/>
      <c r="E8" s="115"/>
      <c r="F8" s="115"/>
      <c r="G8" s="115"/>
      <c r="H8" s="115"/>
      <c r="I8" s="116"/>
      <c r="J8" s="76">
        <f>SUM(J7:J7)</f>
        <v>55000</v>
      </c>
      <c r="K8" s="42"/>
    </row>
    <row r="9" spans="1:11" ht="30" customHeight="1">
      <c r="A9" s="102" t="s">
        <v>20</v>
      </c>
      <c r="B9" s="103"/>
      <c r="C9" s="14" t="s">
        <v>33</v>
      </c>
      <c r="D9" s="104" t="s">
        <v>22</v>
      </c>
      <c r="E9" s="105"/>
      <c r="F9" s="104" t="s">
        <v>23</v>
      </c>
      <c r="G9" s="105"/>
      <c r="H9" s="104" t="s">
        <v>24</v>
      </c>
      <c r="I9" s="105"/>
      <c r="J9" s="36" t="s">
        <v>25</v>
      </c>
      <c r="K9" s="37" t="s">
        <v>26</v>
      </c>
    </row>
    <row r="10" spans="1:11" ht="25.25" customHeight="1">
      <c r="A10" s="150" t="s">
        <v>34</v>
      </c>
      <c r="B10" s="71" t="s">
        <v>40</v>
      </c>
      <c r="C10" s="17" t="s">
        <v>36</v>
      </c>
      <c r="D10" s="146">
        <v>4</v>
      </c>
      <c r="E10" s="146"/>
      <c r="F10" s="119" t="s">
        <v>105</v>
      </c>
      <c r="G10" s="119"/>
      <c r="H10" s="72">
        <v>2000</v>
      </c>
      <c r="I10" s="77" t="s">
        <v>38</v>
      </c>
      <c r="J10" s="77">
        <f>D10*H10</f>
        <v>8000</v>
      </c>
      <c r="K10" s="44" t="s">
        <v>106</v>
      </c>
    </row>
    <row r="11" spans="1:11" ht="14">
      <c r="A11" s="151"/>
      <c r="B11" s="71" t="s">
        <v>107</v>
      </c>
      <c r="C11" s="17" t="s">
        <v>108</v>
      </c>
      <c r="D11" s="146">
        <v>3</v>
      </c>
      <c r="E11" s="146"/>
      <c r="F11" s="119" t="s">
        <v>109</v>
      </c>
      <c r="G11" s="119"/>
      <c r="H11" s="72">
        <v>200</v>
      </c>
      <c r="I11" s="77" t="s">
        <v>38</v>
      </c>
      <c r="J11" s="77">
        <f>D11*H11</f>
        <v>600</v>
      </c>
      <c r="K11" s="44" t="s">
        <v>110</v>
      </c>
    </row>
    <row r="12" spans="1:11" ht="14">
      <c r="A12" s="152"/>
      <c r="B12" s="71" t="s">
        <v>111</v>
      </c>
      <c r="C12" s="17" t="s">
        <v>108</v>
      </c>
      <c r="D12" s="146">
        <v>3</v>
      </c>
      <c r="E12" s="146"/>
      <c r="F12" s="119" t="s">
        <v>109</v>
      </c>
      <c r="G12" s="119"/>
      <c r="H12" s="72">
        <v>400</v>
      </c>
      <c r="I12" s="77" t="s">
        <v>38</v>
      </c>
      <c r="J12" s="77">
        <f>D12*H12</f>
        <v>1200</v>
      </c>
      <c r="K12" s="44" t="s">
        <v>112</v>
      </c>
    </row>
    <row r="13" spans="1:11" ht="14">
      <c r="A13" s="114" t="s">
        <v>32</v>
      </c>
      <c r="B13" s="115"/>
      <c r="C13" s="115"/>
      <c r="D13" s="115"/>
      <c r="E13" s="115"/>
      <c r="F13" s="115"/>
      <c r="G13" s="115"/>
      <c r="H13" s="115" t="s">
        <v>43</v>
      </c>
      <c r="I13" s="116"/>
      <c r="J13" s="41">
        <f>SUM(J10:J12)</f>
        <v>9800</v>
      </c>
      <c r="K13" s="42"/>
    </row>
    <row r="14" spans="1:11" ht="14">
      <c r="A14" s="102" t="s">
        <v>20</v>
      </c>
      <c r="B14" s="103"/>
      <c r="C14" s="14" t="s">
        <v>44</v>
      </c>
      <c r="D14" s="104" t="s">
        <v>22</v>
      </c>
      <c r="E14" s="105"/>
      <c r="F14" s="104" t="s">
        <v>23</v>
      </c>
      <c r="G14" s="105"/>
      <c r="H14" s="104" t="s">
        <v>24</v>
      </c>
      <c r="I14" s="105"/>
      <c r="J14" s="36" t="s">
        <v>25</v>
      </c>
      <c r="K14" s="37" t="s">
        <v>26</v>
      </c>
    </row>
    <row r="15" spans="1:11" ht="14">
      <c r="A15" s="153" t="s">
        <v>45</v>
      </c>
      <c r="B15" s="20" t="s">
        <v>113</v>
      </c>
      <c r="C15" s="20" t="s">
        <v>47</v>
      </c>
      <c r="D15" s="21">
        <v>17</v>
      </c>
      <c r="E15" s="20" t="s">
        <v>48</v>
      </c>
      <c r="F15" s="21">
        <v>1</v>
      </c>
      <c r="G15" s="20" t="s">
        <v>49</v>
      </c>
      <c r="H15" s="22">
        <v>980</v>
      </c>
      <c r="I15" s="45" t="s">
        <v>38</v>
      </c>
      <c r="J15" s="39">
        <f>D15*F15*H15</f>
        <v>16660</v>
      </c>
      <c r="K15" s="46" t="s">
        <v>114</v>
      </c>
    </row>
    <row r="16" spans="1:11" ht="14">
      <c r="A16" s="154"/>
      <c r="B16" s="20" t="s">
        <v>115</v>
      </c>
      <c r="C16" s="20" t="s">
        <v>116</v>
      </c>
      <c r="D16" s="21">
        <v>17</v>
      </c>
      <c r="E16" s="20" t="s">
        <v>48</v>
      </c>
      <c r="F16" s="21">
        <v>2</v>
      </c>
      <c r="G16" s="20" t="s">
        <v>49</v>
      </c>
      <c r="H16" s="22">
        <v>1150</v>
      </c>
      <c r="I16" s="45" t="s">
        <v>38</v>
      </c>
      <c r="J16" s="39">
        <f>D16*F16*H16</f>
        <v>39100</v>
      </c>
      <c r="K16" s="46" t="s">
        <v>117</v>
      </c>
    </row>
    <row r="17" spans="1:12" ht="14">
      <c r="A17" s="114" t="s">
        <v>32</v>
      </c>
      <c r="B17" s="115"/>
      <c r="C17" s="115"/>
      <c r="D17" s="115"/>
      <c r="E17" s="115"/>
      <c r="F17" s="115"/>
      <c r="G17" s="115"/>
      <c r="H17" s="115"/>
      <c r="I17" s="116"/>
      <c r="J17" s="41">
        <f>SUM(J15:J16)</f>
        <v>55760</v>
      </c>
      <c r="K17" s="42"/>
    </row>
    <row r="18" spans="1:12" ht="14">
      <c r="A18" s="102" t="s">
        <v>20</v>
      </c>
      <c r="B18" s="103"/>
      <c r="C18" s="14" t="s">
        <v>51</v>
      </c>
      <c r="D18" s="104" t="s">
        <v>22</v>
      </c>
      <c r="E18" s="105"/>
      <c r="F18" s="104" t="s">
        <v>23</v>
      </c>
      <c r="G18" s="105"/>
      <c r="H18" s="104" t="s">
        <v>24</v>
      </c>
      <c r="I18" s="105"/>
      <c r="J18" s="36" t="s">
        <v>25</v>
      </c>
      <c r="K18" s="37" t="s">
        <v>26</v>
      </c>
      <c r="L18" s="78"/>
    </row>
    <row r="19" spans="1:12" ht="14">
      <c r="A19" s="140" t="s">
        <v>52</v>
      </c>
      <c r="B19" s="17" t="s">
        <v>115</v>
      </c>
      <c r="C19" s="17" t="s">
        <v>53</v>
      </c>
      <c r="D19" s="126">
        <v>1</v>
      </c>
      <c r="E19" s="127"/>
      <c r="F19" s="122" t="s">
        <v>54</v>
      </c>
      <c r="G19" s="123"/>
      <c r="H19" s="22">
        <v>3000</v>
      </c>
      <c r="I19" s="45" t="s">
        <v>38</v>
      </c>
      <c r="J19" s="39">
        <f>D19*H19</f>
        <v>3000</v>
      </c>
      <c r="K19" s="47" t="s">
        <v>55</v>
      </c>
    </row>
    <row r="20" spans="1:12" ht="18.649999999999999" customHeight="1">
      <c r="A20" s="140"/>
      <c r="B20" s="17" t="s">
        <v>115</v>
      </c>
      <c r="C20" s="17" t="s">
        <v>57</v>
      </c>
      <c r="D20" s="126">
        <v>11</v>
      </c>
      <c r="E20" s="127"/>
      <c r="F20" s="122" t="s">
        <v>30</v>
      </c>
      <c r="G20" s="123"/>
      <c r="H20" s="22">
        <v>138</v>
      </c>
      <c r="I20" s="45" t="s">
        <v>38</v>
      </c>
      <c r="J20" s="39">
        <f>D20*H20</f>
        <v>1518</v>
      </c>
      <c r="K20" s="79"/>
    </row>
    <row r="21" spans="1:12" ht="14">
      <c r="A21" s="114" t="s">
        <v>32</v>
      </c>
      <c r="B21" s="115"/>
      <c r="C21" s="115"/>
      <c r="D21" s="115"/>
      <c r="E21" s="115"/>
      <c r="F21" s="115"/>
      <c r="G21" s="115"/>
      <c r="H21" s="115"/>
      <c r="I21" s="116"/>
      <c r="J21" s="41">
        <f>SUM(J19:J20)</f>
        <v>4518</v>
      </c>
      <c r="K21" s="42"/>
    </row>
    <row r="22" spans="1:12" ht="14">
      <c r="A22" s="102" t="s">
        <v>20</v>
      </c>
      <c r="B22" s="103"/>
      <c r="C22" s="14" t="s">
        <v>51</v>
      </c>
      <c r="D22" s="104" t="s">
        <v>22</v>
      </c>
      <c r="E22" s="105"/>
      <c r="F22" s="104" t="s">
        <v>23</v>
      </c>
      <c r="G22" s="105"/>
      <c r="H22" s="104" t="s">
        <v>24</v>
      </c>
      <c r="I22" s="105"/>
      <c r="J22" s="36" t="s">
        <v>25</v>
      </c>
      <c r="K22" s="37" t="s">
        <v>26</v>
      </c>
    </row>
    <row r="23" spans="1:12" ht="14">
      <c r="A23" s="141" t="s">
        <v>58</v>
      </c>
      <c r="B23" s="23" t="s">
        <v>113</v>
      </c>
      <c r="C23" s="23" t="s">
        <v>118</v>
      </c>
      <c r="D23" s="126">
        <v>17</v>
      </c>
      <c r="E23" s="127"/>
      <c r="F23" s="126" t="s">
        <v>30</v>
      </c>
      <c r="G23" s="127"/>
      <c r="H23" s="22">
        <v>500</v>
      </c>
      <c r="I23" s="48" t="s">
        <v>38</v>
      </c>
      <c r="J23" s="18">
        <f>D23*H23</f>
        <v>8500</v>
      </c>
      <c r="K23" s="49" t="s">
        <v>119</v>
      </c>
    </row>
    <row r="24" spans="1:12" ht="14">
      <c r="A24" s="141"/>
      <c r="B24" s="20" t="s">
        <v>115</v>
      </c>
      <c r="C24" s="23" t="s">
        <v>118</v>
      </c>
      <c r="D24" s="126">
        <v>17</v>
      </c>
      <c r="E24" s="127"/>
      <c r="F24" s="126" t="s">
        <v>30</v>
      </c>
      <c r="G24" s="127"/>
      <c r="H24" s="22">
        <v>500</v>
      </c>
      <c r="I24" s="48" t="s">
        <v>38</v>
      </c>
      <c r="J24" s="18">
        <f>D24*H24</f>
        <v>8500</v>
      </c>
      <c r="K24" s="50" t="s">
        <v>120</v>
      </c>
    </row>
    <row r="25" spans="1:12" ht="14">
      <c r="A25" s="141"/>
      <c r="B25" s="24" t="s">
        <v>59</v>
      </c>
      <c r="C25" s="24" t="s">
        <v>63</v>
      </c>
      <c r="D25" s="126">
        <v>17</v>
      </c>
      <c r="E25" s="127"/>
      <c r="F25" s="108" t="s">
        <v>30</v>
      </c>
      <c r="G25" s="109"/>
      <c r="H25" s="25">
        <v>200</v>
      </c>
      <c r="I25" s="51" t="s">
        <v>38</v>
      </c>
      <c r="J25" s="39">
        <f>D25*H25</f>
        <v>3400</v>
      </c>
      <c r="K25" s="52" t="s">
        <v>64</v>
      </c>
    </row>
    <row r="26" spans="1:12" ht="14">
      <c r="A26" s="141"/>
      <c r="B26" s="24" t="s">
        <v>121</v>
      </c>
      <c r="C26" s="24" t="s">
        <v>65</v>
      </c>
      <c r="D26" s="108">
        <v>34</v>
      </c>
      <c r="E26" s="109"/>
      <c r="F26" s="108" t="s">
        <v>30</v>
      </c>
      <c r="G26" s="109"/>
      <c r="H26" s="25">
        <v>500</v>
      </c>
      <c r="I26" s="51" t="s">
        <v>38</v>
      </c>
      <c r="J26" s="39">
        <f>D26*H26</f>
        <v>17000</v>
      </c>
      <c r="K26" s="53" t="s">
        <v>122</v>
      </c>
    </row>
    <row r="27" spans="1:12" ht="14">
      <c r="A27" s="114" t="s">
        <v>32</v>
      </c>
      <c r="B27" s="115"/>
      <c r="C27" s="115"/>
      <c r="D27" s="115"/>
      <c r="E27" s="115"/>
      <c r="F27" s="115"/>
      <c r="G27" s="115"/>
      <c r="H27" s="115" t="s">
        <v>43</v>
      </c>
      <c r="I27" s="116"/>
      <c r="J27" s="41">
        <f>SUM(J23:J26)</f>
        <v>37400</v>
      </c>
      <c r="K27" s="42"/>
    </row>
    <row r="28" spans="1:12" ht="14">
      <c r="A28" s="102" t="s">
        <v>20</v>
      </c>
      <c r="B28" s="103"/>
      <c r="C28" s="14" t="s">
        <v>51</v>
      </c>
      <c r="D28" s="104" t="s">
        <v>22</v>
      </c>
      <c r="E28" s="105"/>
      <c r="F28" s="104" t="s">
        <v>23</v>
      </c>
      <c r="G28" s="105"/>
      <c r="H28" s="104" t="s">
        <v>24</v>
      </c>
      <c r="I28" s="105"/>
      <c r="J28" s="36" t="s">
        <v>25</v>
      </c>
      <c r="K28" s="37" t="s">
        <v>26</v>
      </c>
    </row>
    <row r="29" spans="1:12" ht="14">
      <c r="A29" s="26" t="s">
        <v>67</v>
      </c>
      <c r="B29" s="24" t="s">
        <v>68</v>
      </c>
      <c r="C29" s="17" t="s">
        <v>67</v>
      </c>
      <c r="D29" s="108">
        <v>17</v>
      </c>
      <c r="E29" s="109"/>
      <c r="F29" s="108" t="s">
        <v>30</v>
      </c>
      <c r="G29" s="109"/>
      <c r="H29" s="27">
        <v>60</v>
      </c>
      <c r="I29" s="54" t="s">
        <v>38</v>
      </c>
      <c r="J29" s="55">
        <f>H29*D29</f>
        <v>1020</v>
      </c>
      <c r="K29" s="56" t="s">
        <v>69</v>
      </c>
    </row>
    <row r="30" spans="1:12" ht="14">
      <c r="A30" s="114" t="s">
        <v>32</v>
      </c>
      <c r="B30" s="115"/>
      <c r="C30" s="115"/>
      <c r="D30" s="115"/>
      <c r="E30" s="115"/>
      <c r="F30" s="115"/>
      <c r="G30" s="115"/>
      <c r="H30" s="115" t="s">
        <v>43</v>
      </c>
      <c r="I30" s="116"/>
      <c r="J30" s="41">
        <f>SUM(J29:J29)</f>
        <v>1020</v>
      </c>
      <c r="K30" s="42"/>
    </row>
    <row r="31" spans="1:12" ht="14">
      <c r="A31" s="102" t="s">
        <v>20</v>
      </c>
      <c r="B31" s="103"/>
      <c r="C31" s="14" t="s">
        <v>51</v>
      </c>
      <c r="D31" s="104" t="s">
        <v>22</v>
      </c>
      <c r="E31" s="105"/>
      <c r="F31" s="104" t="s">
        <v>23</v>
      </c>
      <c r="G31" s="105"/>
      <c r="H31" s="104" t="s">
        <v>24</v>
      </c>
      <c r="I31" s="105"/>
      <c r="J31" s="36" t="s">
        <v>25</v>
      </c>
      <c r="K31" s="37" t="s">
        <v>26</v>
      </c>
    </row>
    <row r="32" spans="1:12" ht="14">
      <c r="A32" s="155" t="s">
        <v>70</v>
      </c>
      <c r="B32" s="28" t="s">
        <v>123</v>
      </c>
      <c r="C32" s="29" t="s">
        <v>72</v>
      </c>
      <c r="D32" s="108">
        <v>1</v>
      </c>
      <c r="E32" s="109"/>
      <c r="F32" s="110" t="s">
        <v>73</v>
      </c>
      <c r="G32" s="111"/>
      <c r="H32" s="18">
        <v>50</v>
      </c>
      <c r="I32" s="57" t="s">
        <v>38</v>
      </c>
      <c r="J32" s="58">
        <f>D32*H32</f>
        <v>50</v>
      </c>
      <c r="K32" s="40" t="s">
        <v>124</v>
      </c>
    </row>
    <row r="33" spans="1:11" ht="14">
      <c r="A33" s="155"/>
      <c r="B33" s="28" t="s">
        <v>125</v>
      </c>
      <c r="C33" s="29" t="s">
        <v>72</v>
      </c>
      <c r="D33" s="108">
        <v>1</v>
      </c>
      <c r="E33" s="109"/>
      <c r="F33" s="110" t="s">
        <v>73</v>
      </c>
      <c r="G33" s="111"/>
      <c r="H33" s="18">
        <v>75</v>
      </c>
      <c r="I33" s="57" t="s">
        <v>38</v>
      </c>
      <c r="J33" s="58">
        <f>D33*H33</f>
        <v>75</v>
      </c>
      <c r="K33" s="40" t="s">
        <v>126</v>
      </c>
    </row>
    <row r="34" spans="1:11" ht="18" customHeight="1">
      <c r="A34" s="155"/>
      <c r="B34" s="28" t="s">
        <v>127</v>
      </c>
      <c r="C34" s="29" t="s">
        <v>72</v>
      </c>
      <c r="D34" s="108">
        <v>11</v>
      </c>
      <c r="E34" s="109"/>
      <c r="F34" s="110" t="s">
        <v>73</v>
      </c>
      <c r="G34" s="111"/>
      <c r="H34" s="18">
        <v>20</v>
      </c>
      <c r="I34" s="57" t="s">
        <v>38</v>
      </c>
      <c r="J34" s="58">
        <f>D34*H34</f>
        <v>220</v>
      </c>
      <c r="K34" s="59" t="s">
        <v>128</v>
      </c>
    </row>
    <row r="35" spans="1:11" ht="14">
      <c r="A35" s="156"/>
      <c r="B35" s="28" t="s">
        <v>71</v>
      </c>
      <c r="C35" s="29" t="s">
        <v>72</v>
      </c>
      <c r="D35" s="108">
        <v>11</v>
      </c>
      <c r="E35" s="109"/>
      <c r="F35" s="110" t="s">
        <v>73</v>
      </c>
      <c r="G35" s="111"/>
      <c r="H35" s="18">
        <v>500</v>
      </c>
      <c r="I35" s="57" t="s">
        <v>38</v>
      </c>
      <c r="J35" s="58">
        <f>D35*H35</f>
        <v>5500</v>
      </c>
      <c r="K35" s="59" t="s">
        <v>71</v>
      </c>
    </row>
    <row r="36" spans="1:11" ht="14">
      <c r="A36" s="114" t="s">
        <v>32</v>
      </c>
      <c r="B36" s="115"/>
      <c r="C36" s="115"/>
      <c r="D36" s="115"/>
      <c r="E36" s="115"/>
      <c r="F36" s="115"/>
      <c r="G36" s="115"/>
      <c r="H36" s="115"/>
      <c r="I36" s="116"/>
      <c r="J36" s="41">
        <f>SUM(J32:J35)</f>
        <v>5845</v>
      </c>
      <c r="K36" s="42"/>
    </row>
    <row r="37" spans="1:11" ht="14">
      <c r="A37" s="102" t="s">
        <v>20</v>
      </c>
      <c r="B37" s="103"/>
      <c r="C37" s="14" t="s">
        <v>51</v>
      </c>
      <c r="D37" s="104" t="s">
        <v>22</v>
      </c>
      <c r="E37" s="105"/>
      <c r="F37" s="104" t="s">
        <v>23</v>
      </c>
      <c r="G37" s="105"/>
      <c r="H37" s="104" t="s">
        <v>24</v>
      </c>
      <c r="I37" s="105"/>
      <c r="J37" s="36" t="s">
        <v>25</v>
      </c>
      <c r="K37" s="37" t="s">
        <v>26</v>
      </c>
    </row>
    <row r="38" spans="1:11" ht="26">
      <c r="A38" s="144" t="s">
        <v>79</v>
      </c>
      <c r="B38" s="24" t="s">
        <v>78</v>
      </c>
      <c r="C38" s="29" t="s">
        <v>79</v>
      </c>
      <c r="D38" s="108">
        <v>8</v>
      </c>
      <c r="E38" s="109"/>
      <c r="F38" s="108" t="s">
        <v>30</v>
      </c>
      <c r="G38" s="109"/>
      <c r="H38" s="18">
        <v>800</v>
      </c>
      <c r="I38" s="45" t="s">
        <v>38</v>
      </c>
      <c r="J38" s="43">
        <f t="shared" ref="J38:J43" si="0">H38*D38</f>
        <v>6400</v>
      </c>
      <c r="K38" s="52" t="s">
        <v>80</v>
      </c>
    </row>
    <row r="39" spans="1:11" ht="14">
      <c r="A39" s="144"/>
      <c r="B39" s="73" t="s">
        <v>81</v>
      </c>
      <c r="C39" s="74" t="s">
        <v>79</v>
      </c>
      <c r="D39" s="147">
        <v>1</v>
      </c>
      <c r="E39" s="148"/>
      <c r="F39" s="147" t="s">
        <v>30</v>
      </c>
      <c r="G39" s="148"/>
      <c r="H39" s="75">
        <v>0</v>
      </c>
      <c r="I39" s="80" t="s">
        <v>38</v>
      </c>
      <c r="J39" s="81">
        <f t="shared" si="0"/>
        <v>0</v>
      </c>
      <c r="K39" s="82" t="s">
        <v>129</v>
      </c>
    </row>
    <row r="40" spans="1:11" ht="14">
      <c r="A40" s="145" t="s">
        <v>82</v>
      </c>
      <c r="B40" s="24" t="s">
        <v>83</v>
      </c>
      <c r="C40" s="29" t="s">
        <v>84</v>
      </c>
      <c r="D40" s="108">
        <v>8</v>
      </c>
      <c r="E40" s="109"/>
      <c r="F40" s="108" t="s">
        <v>30</v>
      </c>
      <c r="G40" s="109"/>
      <c r="H40" s="18">
        <v>100</v>
      </c>
      <c r="I40" s="45" t="s">
        <v>38</v>
      </c>
      <c r="J40" s="43">
        <f t="shared" si="0"/>
        <v>800</v>
      </c>
      <c r="K40" s="52" t="s">
        <v>85</v>
      </c>
    </row>
    <row r="41" spans="1:11" ht="14">
      <c r="A41" s="145"/>
      <c r="B41" s="24" t="s">
        <v>86</v>
      </c>
      <c r="C41" s="29" t="s">
        <v>84</v>
      </c>
      <c r="D41" s="108">
        <v>1</v>
      </c>
      <c r="E41" s="109"/>
      <c r="F41" s="108" t="s">
        <v>30</v>
      </c>
      <c r="G41" s="109"/>
      <c r="H41" s="18">
        <v>4000</v>
      </c>
      <c r="I41" s="45" t="s">
        <v>38</v>
      </c>
      <c r="J41" s="43">
        <f t="shared" si="0"/>
        <v>4000</v>
      </c>
      <c r="K41" s="52" t="s">
        <v>130</v>
      </c>
    </row>
    <row r="42" spans="1:11" ht="14">
      <c r="A42" s="145"/>
      <c r="B42" s="24" t="s">
        <v>88</v>
      </c>
      <c r="C42" s="29" t="s">
        <v>84</v>
      </c>
      <c r="D42" s="108">
        <v>3</v>
      </c>
      <c r="E42" s="109"/>
      <c r="F42" s="108" t="s">
        <v>30</v>
      </c>
      <c r="G42" s="109"/>
      <c r="H42" s="18">
        <v>800</v>
      </c>
      <c r="I42" s="45" t="s">
        <v>38</v>
      </c>
      <c r="J42" s="43">
        <f t="shared" si="0"/>
        <v>2400</v>
      </c>
      <c r="K42" s="52" t="s">
        <v>89</v>
      </c>
    </row>
    <row r="43" spans="1:11" ht="14">
      <c r="A43" s="145"/>
      <c r="B43" s="24" t="s">
        <v>90</v>
      </c>
      <c r="C43" s="29" t="s">
        <v>84</v>
      </c>
      <c r="D43" s="108">
        <v>8</v>
      </c>
      <c r="E43" s="109"/>
      <c r="F43" s="108" t="s">
        <v>30</v>
      </c>
      <c r="G43" s="109"/>
      <c r="H43" s="18">
        <v>100</v>
      </c>
      <c r="I43" s="45" t="s">
        <v>38</v>
      </c>
      <c r="J43" s="43">
        <f t="shared" si="0"/>
        <v>800</v>
      </c>
      <c r="K43" s="52" t="s">
        <v>91</v>
      </c>
    </row>
    <row r="44" spans="1:11" ht="14">
      <c r="A44" s="114" t="s">
        <v>32</v>
      </c>
      <c r="B44" s="115"/>
      <c r="C44" s="115"/>
      <c r="D44" s="115"/>
      <c r="E44" s="115"/>
      <c r="F44" s="115"/>
      <c r="G44" s="115"/>
      <c r="H44" s="115" t="s">
        <v>43</v>
      </c>
      <c r="I44" s="116"/>
      <c r="J44" s="41">
        <f>SUM(J38:J43)</f>
        <v>14400</v>
      </c>
      <c r="K44" s="42"/>
    </row>
    <row r="45" spans="1:11" ht="14">
      <c r="A45" s="102" t="s">
        <v>20</v>
      </c>
      <c r="B45" s="103"/>
      <c r="C45" s="14" t="s">
        <v>51</v>
      </c>
      <c r="D45" s="104" t="s">
        <v>22</v>
      </c>
      <c r="E45" s="105"/>
      <c r="F45" s="104" t="s">
        <v>23</v>
      </c>
      <c r="G45" s="105"/>
      <c r="H45" s="104" t="s">
        <v>24</v>
      </c>
      <c r="I45" s="105"/>
      <c r="J45" s="36" t="s">
        <v>25</v>
      </c>
      <c r="K45" s="37" t="s">
        <v>26</v>
      </c>
    </row>
    <row r="46" spans="1:11" ht="14">
      <c r="A46" s="157" t="s">
        <v>92</v>
      </c>
      <c r="B46" s="24" t="s">
        <v>131</v>
      </c>
      <c r="C46" s="17" t="s">
        <v>84</v>
      </c>
      <c r="D46" s="149">
        <v>11</v>
      </c>
      <c r="E46" s="149"/>
      <c r="F46" s="149" t="s">
        <v>30</v>
      </c>
      <c r="G46" s="149"/>
      <c r="H46" s="30">
        <v>30</v>
      </c>
      <c r="I46" s="61" t="s">
        <v>38</v>
      </c>
      <c r="J46" s="39">
        <f t="shared" ref="J46:J56" si="1">D46*H46</f>
        <v>330</v>
      </c>
      <c r="K46" s="53" t="s">
        <v>132</v>
      </c>
    </row>
    <row r="47" spans="1:11" ht="14">
      <c r="A47" s="157"/>
      <c r="B47" s="24" t="s">
        <v>133</v>
      </c>
      <c r="C47" s="17" t="s">
        <v>84</v>
      </c>
      <c r="D47" s="149">
        <v>11</v>
      </c>
      <c r="E47" s="149"/>
      <c r="F47" s="149" t="s">
        <v>30</v>
      </c>
      <c r="G47" s="149"/>
      <c r="H47" s="30">
        <v>359</v>
      </c>
      <c r="I47" s="61" t="s">
        <v>38</v>
      </c>
      <c r="J47" s="39">
        <f t="shared" si="1"/>
        <v>3949</v>
      </c>
      <c r="K47" s="53" t="s">
        <v>134</v>
      </c>
    </row>
    <row r="48" spans="1:11" ht="14">
      <c r="A48" s="157"/>
      <c r="B48" s="24" t="s">
        <v>135</v>
      </c>
      <c r="C48" s="17" t="s">
        <v>84</v>
      </c>
      <c r="D48" s="149">
        <v>11</v>
      </c>
      <c r="E48" s="149"/>
      <c r="F48" s="149" t="s">
        <v>30</v>
      </c>
      <c r="G48" s="149"/>
      <c r="H48" s="30">
        <v>9</v>
      </c>
      <c r="I48" s="61" t="s">
        <v>38</v>
      </c>
      <c r="J48" s="39">
        <f t="shared" si="1"/>
        <v>99</v>
      </c>
      <c r="K48" s="53" t="s">
        <v>136</v>
      </c>
    </row>
    <row r="49" spans="1:11" ht="14">
      <c r="A49" s="157"/>
      <c r="B49" s="24" t="s">
        <v>137</v>
      </c>
      <c r="C49" s="17" t="s">
        <v>84</v>
      </c>
      <c r="D49" s="149">
        <v>11</v>
      </c>
      <c r="E49" s="149"/>
      <c r="F49" s="149" t="s">
        <v>30</v>
      </c>
      <c r="G49" s="149"/>
      <c r="H49" s="30">
        <v>18</v>
      </c>
      <c r="I49" s="61" t="s">
        <v>38</v>
      </c>
      <c r="J49" s="39">
        <f t="shared" si="1"/>
        <v>198</v>
      </c>
      <c r="K49" s="53" t="s">
        <v>138</v>
      </c>
    </row>
    <row r="50" spans="1:11" ht="14">
      <c r="A50" s="157"/>
      <c r="B50" s="24" t="s">
        <v>139</v>
      </c>
      <c r="C50" s="17" t="s">
        <v>84</v>
      </c>
      <c r="D50" s="149">
        <v>11</v>
      </c>
      <c r="E50" s="149"/>
      <c r="F50" s="149" t="s">
        <v>30</v>
      </c>
      <c r="G50" s="149"/>
      <c r="H50" s="30">
        <v>3</v>
      </c>
      <c r="I50" s="61" t="s">
        <v>38</v>
      </c>
      <c r="J50" s="39">
        <f t="shared" si="1"/>
        <v>33</v>
      </c>
      <c r="K50" s="53" t="s">
        <v>140</v>
      </c>
    </row>
    <row r="51" spans="1:11" ht="14">
      <c r="A51" s="157"/>
      <c r="B51" s="24" t="s">
        <v>141</v>
      </c>
      <c r="C51" s="17" t="s">
        <v>84</v>
      </c>
      <c r="D51" s="149">
        <v>11</v>
      </c>
      <c r="E51" s="149"/>
      <c r="F51" s="149" t="s">
        <v>30</v>
      </c>
      <c r="G51" s="149"/>
      <c r="H51" s="30">
        <v>15</v>
      </c>
      <c r="I51" s="61" t="s">
        <v>38</v>
      </c>
      <c r="J51" s="39">
        <f t="shared" si="1"/>
        <v>165</v>
      </c>
      <c r="K51" s="53" t="s">
        <v>142</v>
      </c>
    </row>
    <row r="52" spans="1:11" ht="14">
      <c r="A52" s="157"/>
      <c r="B52" s="24" t="s">
        <v>143</v>
      </c>
      <c r="C52" s="17" t="s">
        <v>84</v>
      </c>
      <c r="D52" s="149">
        <v>11</v>
      </c>
      <c r="E52" s="149"/>
      <c r="F52" s="149" t="s">
        <v>30</v>
      </c>
      <c r="G52" s="149"/>
      <c r="H52" s="30">
        <v>2</v>
      </c>
      <c r="I52" s="61" t="s">
        <v>38</v>
      </c>
      <c r="J52" s="39">
        <f t="shared" si="1"/>
        <v>22</v>
      </c>
      <c r="K52" s="53" t="s">
        <v>144</v>
      </c>
    </row>
    <row r="53" spans="1:11" ht="14">
      <c r="A53" s="157"/>
      <c r="B53" s="24" t="s">
        <v>145</v>
      </c>
      <c r="C53" s="17" t="s">
        <v>84</v>
      </c>
      <c r="D53" s="149">
        <v>11</v>
      </c>
      <c r="E53" s="149"/>
      <c r="F53" s="149" t="s">
        <v>30</v>
      </c>
      <c r="G53" s="149"/>
      <c r="H53" s="30">
        <v>100</v>
      </c>
      <c r="I53" s="61" t="s">
        <v>38</v>
      </c>
      <c r="J53" s="39">
        <f t="shared" si="1"/>
        <v>1100</v>
      </c>
      <c r="K53" s="53" t="s">
        <v>146</v>
      </c>
    </row>
    <row r="54" spans="1:11" ht="14">
      <c r="A54" s="157"/>
      <c r="B54" s="24" t="s">
        <v>97</v>
      </c>
      <c r="C54" s="17" t="s">
        <v>84</v>
      </c>
      <c r="D54" s="149">
        <v>17</v>
      </c>
      <c r="E54" s="149"/>
      <c r="F54" s="149" t="s">
        <v>30</v>
      </c>
      <c r="G54" s="149"/>
      <c r="H54" s="31">
        <v>1215</v>
      </c>
      <c r="I54" s="61" t="s">
        <v>38</v>
      </c>
      <c r="J54" s="39">
        <f t="shared" si="1"/>
        <v>20655</v>
      </c>
      <c r="K54" s="53" t="s">
        <v>147</v>
      </c>
    </row>
    <row r="55" spans="1:11" ht="14">
      <c r="A55" s="157"/>
      <c r="B55" s="24" t="s">
        <v>97</v>
      </c>
      <c r="C55" s="17" t="s">
        <v>84</v>
      </c>
      <c r="D55" s="149">
        <v>17</v>
      </c>
      <c r="E55" s="149"/>
      <c r="F55" s="149" t="s">
        <v>30</v>
      </c>
      <c r="G55" s="149"/>
      <c r="H55" s="31">
        <v>688</v>
      </c>
      <c r="I55" s="61" t="s">
        <v>38</v>
      </c>
      <c r="J55" s="39">
        <f t="shared" si="1"/>
        <v>11696</v>
      </c>
      <c r="K55" s="53" t="s">
        <v>148</v>
      </c>
    </row>
    <row r="56" spans="1:11" ht="14">
      <c r="A56" s="158"/>
      <c r="B56" s="24" t="s">
        <v>97</v>
      </c>
      <c r="C56" s="17" t="s">
        <v>84</v>
      </c>
      <c r="D56" s="149">
        <v>17</v>
      </c>
      <c r="E56" s="149"/>
      <c r="F56" s="149" t="s">
        <v>30</v>
      </c>
      <c r="G56" s="149"/>
      <c r="H56" s="31">
        <v>320</v>
      </c>
      <c r="I56" s="61" t="s">
        <v>38</v>
      </c>
      <c r="J56" s="39">
        <f t="shared" si="1"/>
        <v>5440</v>
      </c>
      <c r="K56" s="53" t="s">
        <v>149</v>
      </c>
    </row>
    <row r="57" spans="1:11" ht="14">
      <c r="A57" s="114" t="s">
        <v>32</v>
      </c>
      <c r="B57" s="115"/>
      <c r="C57" s="115"/>
      <c r="D57" s="115"/>
      <c r="E57" s="115"/>
      <c r="F57" s="115"/>
      <c r="G57" s="115"/>
      <c r="H57" s="115" t="s">
        <v>43</v>
      </c>
      <c r="I57" s="116"/>
      <c r="J57" s="41">
        <f>SUM(J46:J56)</f>
        <v>43687</v>
      </c>
      <c r="K57" s="42"/>
    </row>
    <row r="58" spans="1:11" ht="14">
      <c r="A58" s="128" t="s">
        <v>99</v>
      </c>
      <c r="B58" s="129"/>
      <c r="C58" s="129"/>
      <c r="D58" s="129"/>
      <c r="E58" s="129"/>
      <c r="F58" s="129"/>
      <c r="G58" s="129"/>
      <c r="H58" s="129"/>
      <c r="I58" s="130"/>
      <c r="J58" s="62">
        <f>J8+J13+J17+J21+J27+J30+J36+J44+J57</f>
        <v>227430</v>
      </c>
      <c r="K58" s="63"/>
    </row>
    <row r="59" spans="1:11" ht="17" customHeight="1">
      <c r="A59" s="131" t="s">
        <v>100</v>
      </c>
      <c r="B59" s="131"/>
      <c r="C59" s="131"/>
      <c r="D59" s="131"/>
      <c r="E59" s="131"/>
      <c r="F59" s="131"/>
      <c r="G59" s="131"/>
      <c r="H59" s="131"/>
      <c r="I59" s="64">
        <v>0.06</v>
      </c>
      <c r="J59" s="65">
        <f>J58*I59</f>
        <v>13645.8</v>
      </c>
      <c r="K59" s="66"/>
    </row>
    <row r="60" spans="1:11" ht="14">
      <c r="A60" s="132" t="s">
        <v>101</v>
      </c>
      <c r="B60" s="133"/>
      <c r="C60" s="133"/>
      <c r="D60" s="133"/>
      <c r="E60" s="133"/>
      <c r="F60" s="133"/>
      <c r="G60" s="133"/>
      <c r="H60" s="133"/>
      <c r="I60" s="134"/>
      <c r="J60" s="67">
        <f>(J58+J59)*6%</f>
        <v>14464.547999999999</v>
      </c>
      <c r="K60" s="68"/>
    </row>
    <row r="61" spans="1:11">
      <c r="A61" s="135" t="s">
        <v>102</v>
      </c>
      <c r="B61" s="136"/>
      <c r="C61" s="136"/>
      <c r="D61" s="136"/>
      <c r="E61" s="136"/>
      <c r="F61" s="136"/>
      <c r="G61" s="136"/>
      <c r="H61" s="136"/>
      <c r="I61" s="137"/>
      <c r="J61" s="69">
        <f>SUM(J58:J60)</f>
        <v>255540.348</v>
      </c>
      <c r="K61" s="70"/>
    </row>
    <row r="72" spans="2:2">
      <c r="B72" s="32" t="s">
        <v>150</v>
      </c>
    </row>
  </sheetData>
  <mergeCells count="131">
    <mergeCell ref="A57:I57"/>
    <mergeCell ref="A58:I58"/>
    <mergeCell ref="A59:H59"/>
    <mergeCell ref="A60:I60"/>
    <mergeCell ref="A61:I61"/>
    <mergeCell ref="A10:A12"/>
    <mergeCell ref="A15:A16"/>
    <mergeCell ref="A19:A20"/>
    <mergeCell ref="A23:A26"/>
    <mergeCell ref="A32:A35"/>
    <mergeCell ref="A38:A39"/>
    <mergeCell ref="A40:A43"/>
    <mergeCell ref="A46:A56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43:E43"/>
    <mergeCell ref="F43:G43"/>
    <mergeCell ref="A44:I44"/>
    <mergeCell ref="A45:B45"/>
    <mergeCell ref="D45:E45"/>
    <mergeCell ref="F45:G45"/>
    <mergeCell ref="H45:I45"/>
    <mergeCell ref="D46:E46"/>
    <mergeCell ref="F46:G46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33:E33"/>
    <mergeCell ref="F33:G33"/>
    <mergeCell ref="D34:E34"/>
    <mergeCell ref="F34:G34"/>
    <mergeCell ref="D35:E35"/>
    <mergeCell ref="F35:G35"/>
    <mergeCell ref="A36:I36"/>
    <mergeCell ref="A37:B37"/>
    <mergeCell ref="D37:E37"/>
    <mergeCell ref="F37:G37"/>
    <mergeCell ref="H37:I37"/>
    <mergeCell ref="D29:E29"/>
    <mergeCell ref="F29:G29"/>
    <mergeCell ref="A30:I30"/>
    <mergeCell ref="A31:B31"/>
    <mergeCell ref="D31:E31"/>
    <mergeCell ref="F31:G31"/>
    <mergeCell ref="H31:I31"/>
    <mergeCell ref="D32:E32"/>
    <mergeCell ref="F32:G32"/>
    <mergeCell ref="D25:E25"/>
    <mergeCell ref="F25:G25"/>
    <mergeCell ref="D26:E26"/>
    <mergeCell ref="F26:G26"/>
    <mergeCell ref="A27:I27"/>
    <mergeCell ref="A28:B28"/>
    <mergeCell ref="D28:E28"/>
    <mergeCell ref="F28:G28"/>
    <mergeCell ref="H28:I28"/>
    <mergeCell ref="A21:I21"/>
    <mergeCell ref="A22:B22"/>
    <mergeCell ref="D22:E22"/>
    <mergeCell ref="F22:G22"/>
    <mergeCell ref="H22:I22"/>
    <mergeCell ref="D23:E23"/>
    <mergeCell ref="F23:G23"/>
    <mergeCell ref="D24:E24"/>
    <mergeCell ref="F24:G24"/>
    <mergeCell ref="A17:I17"/>
    <mergeCell ref="A18:B18"/>
    <mergeCell ref="D18:E18"/>
    <mergeCell ref="F18:G18"/>
    <mergeCell ref="H18:I18"/>
    <mergeCell ref="D19:E19"/>
    <mergeCell ref="F19:G19"/>
    <mergeCell ref="D20:E20"/>
    <mergeCell ref="F20:G20"/>
    <mergeCell ref="D10:E10"/>
    <mergeCell ref="F10:G10"/>
    <mergeCell ref="D11:E11"/>
    <mergeCell ref="F11:G11"/>
    <mergeCell ref="D12:E12"/>
    <mergeCell ref="F12:G12"/>
    <mergeCell ref="A13:I13"/>
    <mergeCell ref="A14:B14"/>
    <mergeCell ref="D14:E14"/>
    <mergeCell ref="F14:G14"/>
    <mergeCell ref="H14:I14"/>
    <mergeCell ref="A5:K5"/>
    <mergeCell ref="A6:B6"/>
    <mergeCell ref="D6:E6"/>
    <mergeCell ref="F6:G6"/>
    <mergeCell ref="H6:I6"/>
    <mergeCell ref="D7:E7"/>
    <mergeCell ref="F7:G7"/>
    <mergeCell ref="A8:I8"/>
    <mergeCell ref="A9:B9"/>
    <mergeCell ref="D9:E9"/>
    <mergeCell ref="F9:G9"/>
    <mergeCell ref="H9:I9"/>
    <mergeCell ref="B1:F1"/>
    <mergeCell ref="H1:I1"/>
    <mergeCell ref="B2:F2"/>
    <mergeCell ref="H2:I2"/>
    <mergeCell ref="D3:F3"/>
    <mergeCell ref="H3:I3"/>
    <mergeCell ref="D4:F4"/>
    <mergeCell ref="G4:H4"/>
    <mergeCell ref="I4:K4"/>
  </mergeCells>
  <phoneticPr fontId="28" type="noConversion"/>
  <dataValidations count="8">
    <dataValidation type="list" allowBlank="1" showInputMessage="1" showErrorMessage="1" sqref="C7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0 C11 C12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5 C16">
      <formula1>"高级大床,高级双床,豪华大床,豪华双床,行政大床,行政双床,小套房,加床,加餐,WIFI,单人房差,其他"</formula1>
    </dataValidation>
    <dataValidation type="list" allowBlank="1" showInputMessage="1" showErrorMessage="1" sqref="C19 C20">
      <formula1>"半日场租,全天场租,半天会议包价,全天会议包价,进场费,茶歇,投影仪,其他"</formula1>
    </dataValidation>
    <dataValidation type="list" allowBlank="1" showInputMessage="1" showErrorMessage="1" sqref="C29">
      <formula1>"签证服务费,旅游签证,商务签证,保险,其他"</formula1>
    </dataValidation>
    <dataValidation type="list" allowBlank="1" showInputMessage="1" showErrorMessage="1" sqref="C32 C33 C34:C35">
      <formula1>"工作人员,餐费,住宿,交通,通信费,导游超时费,其他,物料"</formula1>
    </dataValidation>
    <dataValidation type="list" allowBlank="1" showInputMessage="1" showErrorMessage="1" sqref="C38 C39 C40:C43">
      <formula1>"工作人员,餐费,住宿,交通,通信费,导游超时费,其他"</formula1>
    </dataValidation>
    <dataValidation type="list" allowBlank="1" showInputMessage="1" showErrorMessage="1" sqref="C23:C24 C25:C26">
      <formula1>"酒店早餐,自助午餐,围桌午餐,自助晚餐,围桌晚餐,鸡尾酒会,酒水,特色餐,其他"</formula1>
    </dataValidation>
  </dataValidations>
  <hyperlinks>
    <hyperlink ref="D4" r:id="rId1" tooltip="mailto:xuyan@kuaishou.com"/>
    <hyperlink ref="B72" r:id="rId2" location="section=h.k1hast8sbpev"/>
  </hyperlink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B1" workbookViewId="0">
      <selection activeCell="A19" sqref="A19:I19"/>
    </sheetView>
  </sheetViews>
  <sheetFormatPr defaultColWidth="13.36328125" defaultRowHeight="16.5"/>
  <cols>
    <col min="1" max="1" width="21.7265625" style="4" customWidth="1"/>
    <col min="2" max="2" width="43.26953125" style="4" customWidth="1"/>
    <col min="3" max="3" width="20.453125" style="4" customWidth="1"/>
    <col min="4" max="4" width="13.36328125" style="5"/>
    <col min="5" max="5" width="7" style="5" customWidth="1"/>
    <col min="6" max="6" width="12.7265625" style="4" customWidth="1"/>
    <col min="7" max="7" width="10.26953125" style="4" customWidth="1"/>
    <col min="8" max="8" width="16.36328125" style="4" customWidth="1"/>
    <col min="9" max="9" width="14.453125" style="4" customWidth="1"/>
    <col min="10" max="10" width="18.90625" style="4" customWidth="1"/>
    <col min="11" max="11" width="51.7265625" style="6" customWidth="1"/>
    <col min="12" max="16384" width="13.36328125" style="4"/>
  </cols>
  <sheetData>
    <row r="1" spans="1:11" ht="14">
      <c r="A1" s="7" t="s">
        <v>0</v>
      </c>
      <c r="B1" s="83" t="s">
        <v>1</v>
      </c>
      <c r="C1" s="84"/>
      <c r="D1" s="84"/>
      <c r="E1" s="84"/>
      <c r="F1" s="85"/>
      <c r="G1" s="8" t="s">
        <v>2</v>
      </c>
      <c r="H1" s="83" t="s">
        <v>3</v>
      </c>
      <c r="I1" s="85"/>
      <c r="J1" s="33" t="s">
        <v>4</v>
      </c>
      <c r="K1" s="34"/>
    </row>
    <row r="2" spans="1:11" ht="14">
      <c r="A2" s="7" t="s">
        <v>5</v>
      </c>
      <c r="B2" s="83" t="s">
        <v>6</v>
      </c>
      <c r="C2" s="84"/>
      <c r="D2" s="84"/>
      <c r="E2" s="84"/>
      <c r="F2" s="85"/>
      <c r="G2" s="8" t="s">
        <v>7</v>
      </c>
      <c r="H2" s="83" t="s">
        <v>8</v>
      </c>
      <c r="I2" s="85"/>
      <c r="J2" s="33" t="s">
        <v>4</v>
      </c>
      <c r="K2" s="34"/>
    </row>
    <row r="3" spans="1:11">
      <c r="A3" s="7" t="s">
        <v>9</v>
      </c>
      <c r="B3" s="9" t="s">
        <v>10</v>
      </c>
      <c r="C3" s="10" t="s">
        <v>11</v>
      </c>
      <c r="D3" s="86">
        <v>10</v>
      </c>
      <c r="E3" s="87"/>
      <c r="F3" s="88"/>
      <c r="G3" s="11" t="s">
        <v>12</v>
      </c>
      <c r="H3" s="89" t="s">
        <v>13</v>
      </c>
      <c r="I3" s="90"/>
      <c r="J3" s="13" t="s">
        <v>14</v>
      </c>
      <c r="K3" s="35" t="s">
        <v>15</v>
      </c>
    </row>
    <row r="4" spans="1:11" ht="14">
      <c r="A4" s="7" t="s">
        <v>16</v>
      </c>
      <c r="B4" s="12" t="s">
        <v>3</v>
      </c>
      <c r="C4" s="10" t="s">
        <v>17</v>
      </c>
      <c r="D4" s="91" t="s">
        <v>18</v>
      </c>
      <c r="E4" s="92"/>
      <c r="F4" s="93"/>
      <c r="G4" s="94" t="s">
        <v>4</v>
      </c>
      <c r="H4" s="95"/>
      <c r="I4" s="96">
        <v>13811830485</v>
      </c>
      <c r="J4" s="97"/>
      <c r="K4" s="98"/>
    </row>
    <row r="5" spans="1:11" ht="14">
      <c r="A5" s="99" t="s">
        <v>19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</row>
    <row r="6" spans="1:11" ht="14">
      <c r="A6" s="102" t="s">
        <v>20</v>
      </c>
      <c r="B6" s="103"/>
      <c r="C6" s="14" t="s">
        <v>21</v>
      </c>
      <c r="D6" s="104" t="s">
        <v>22</v>
      </c>
      <c r="E6" s="105"/>
      <c r="F6" s="104" t="s">
        <v>23</v>
      </c>
      <c r="G6" s="105"/>
      <c r="H6" s="106" t="s">
        <v>24</v>
      </c>
      <c r="I6" s="107"/>
      <c r="J6" s="36" t="s">
        <v>25</v>
      </c>
      <c r="K6" s="37" t="s">
        <v>26</v>
      </c>
    </row>
    <row r="7" spans="1:11" ht="14">
      <c r="A7" s="15" t="s">
        <v>27</v>
      </c>
      <c r="B7" s="16" t="s">
        <v>151</v>
      </c>
      <c r="C7" s="17" t="s">
        <v>29</v>
      </c>
      <c r="D7" s="108">
        <v>10</v>
      </c>
      <c r="E7" s="109"/>
      <c r="F7" s="110" t="s">
        <v>30</v>
      </c>
      <c r="G7" s="111"/>
      <c r="H7" s="18">
        <v>5000</v>
      </c>
      <c r="I7" s="38" t="s">
        <v>38</v>
      </c>
      <c r="J7" s="39">
        <f>D7*H7</f>
        <v>50000</v>
      </c>
      <c r="K7" s="40" t="s">
        <v>31</v>
      </c>
    </row>
    <row r="8" spans="1:11" ht="14">
      <c r="A8" s="114" t="s">
        <v>32</v>
      </c>
      <c r="B8" s="115"/>
      <c r="C8" s="115"/>
      <c r="D8" s="115"/>
      <c r="E8" s="115"/>
      <c r="F8" s="115"/>
      <c r="G8" s="115"/>
      <c r="H8" s="115"/>
      <c r="I8" s="116"/>
      <c r="J8" s="41">
        <f>SUM(J7:J7)</f>
        <v>50000</v>
      </c>
      <c r="K8" s="42"/>
    </row>
    <row r="9" spans="1:11" ht="30" customHeight="1">
      <c r="A9" s="102" t="s">
        <v>20</v>
      </c>
      <c r="B9" s="103"/>
      <c r="C9" s="14" t="s">
        <v>33</v>
      </c>
      <c r="D9" s="104" t="s">
        <v>22</v>
      </c>
      <c r="E9" s="105"/>
      <c r="F9" s="104" t="s">
        <v>23</v>
      </c>
      <c r="G9" s="105"/>
      <c r="H9" s="104" t="s">
        <v>24</v>
      </c>
      <c r="I9" s="105"/>
      <c r="J9" s="36" t="s">
        <v>25</v>
      </c>
      <c r="K9" s="37" t="s">
        <v>26</v>
      </c>
    </row>
    <row r="10" spans="1:11" ht="30" customHeight="1">
      <c r="A10" s="160" t="s">
        <v>34</v>
      </c>
      <c r="B10" s="19" t="s">
        <v>40</v>
      </c>
      <c r="C10" s="17" t="s">
        <v>36</v>
      </c>
      <c r="D10" s="159">
        <v>2</v>
      </c>
      <c r="E10" s="159"/>
      <c r="F10" s="119" t="s">
        <v>105</v>
      </c>
      <c r="G10" s="119"/>
      <c r="H10" s="18">
        <v>2200</v>
      </c>
      <c r="I10" s="38" t="s">
        <v>38</v>
      </c>
      <c r="J10" s="43">
        <f>D10*H10</f>
        <v>4400</v>
      </c>
      <c r="K10" s="44" t="s">
        <v>152</v>
      </c>
    </row>
    <row r="11" spans="1:11" ht="14">
      <c r="A11" s="140"/>
      <c r="B11" s="19" t="s">
        <v>35</v>
      </c>
      <c r="C11" s="17" t="s">
        <v>36</v>
      </c>
      <c r="D11" s="159">
        <v>8</v>
      </c>
      <c r="E11" s="159"/>
      <c r="F11" s="119" t="s">
        <v>105</v>
      </c>
      <c r="G11" s="119"/>
      <c r="H11" s="18">
        <v>1600</v>
      </c>
      <c r="I11" s="38" t="s">
        <v>38</v>
      </c>
      <c r="J11" s="43">
        <f>SUM(D11*H11)</f>
        <v>12800</v>
      </c>
      <c r="K11" s="44" t="s">
        <v>153</v>
      </c>
    </row>
    <row r="12" spans="1:11" ht="14">
      <c r="A12" s="114" t="s">
        <v>32</v>
      </c>
      <c r="B12" s="115"/>
      <c r="C12" s="115"/>
      <c r="D12" s="115"/>
      <c r="E12" s="115"/>
      <c r="F12" s="115"/>
      <c r="G12" s="115"/>
      <c r="H12" s="115"/>
      <c r="I12" s="116"/>
      <c r="J12" s="41">
        <f>SUM(J10:J11)</f>
        <v>17200</v>
      </c>
      <c r="K12" s="42"/>
    </row>
    <row r="13" spans="1:11" ht="14">
      <c r="A13" s="102" t="s">
        <v>20</v>
      </c>
      <c r="B13" s="103"/>
      <c r="C13" s="14" t="s">
        <v>44</v>
      </c>
      <c r="D13" s="104" t="s">
        <v>22</v>
      </c>
      <c r="E13" s="105"/>
      <c r="F13" s="104" t="s">
        <v>23</v>
      </c>
      <c r="G13" s="105"/>
      <c r="H13" s="104" t="s">
        <v>24</v>
      </c>
      <c r="I13" s="105"/>
      <c r="J13" s="36" t="s">
        <v>25</v>
      </c>
      <c r="K13" s="37" t="s">
        <v>26</v>
      </c>
    </row>
    <row r="14" spans="1:11" ht="14">
      <c r="A14" s="15" t="s">
        <v>45</v>
      </c>
      <c r="B14" s="20" t="s">
        <v>154</v>
      </c>
      <c r="C14" s="20" t="s">
        <v>47</v>
      </c>
      <c r="D14" s="21">
        <v>10</v>
      </c>
      <c r="E14" s="20" t="s">
        <v>48</v>
      </c>
      <c r="F14" s="21">
        <v>1</v>
      </c>
      <c r="G14" s="20" t="s">
        <v>49</v>
      </c>
      <c r="H14" s="22">
        <v>1100</v>
      </c>
      <c r="I14" s="45" t="s">
        <v>38</v>
      </c>
      <c r="J14" s="39">
        <f>D14*F14*H14</f>
        <v>11000</v>
      </c>
      <c r="K14" s="46" t="s">
        <v>155</v>
      </c>
    </row>
    <row r="15" spans="1:11" ht="14">
      <c r="A15" s="114" t="s">
        <v>32</v>
      </c>
      <c r="B15" s="115"/>
      <c r="C15" s="115"/>
      <c r="D15" s="115"/>
      <c r="E15" s="115"/>
      <c r="F15" s="115"/>
      <c r="G15" s="115"/>
      <c r="H15" s="115"/>
      <c r="I15" s="116"/>
      <c r="J15" s="41">
        <f>SUM(J14:J14)</f>
        <v>11000</v>
      </c>
      <c r="K15" s="42"/>
    </row>
    <row r="16" spans="1:11" ht="14">
      <c r="A16" s="102" t="s">
        <v>20</v>
      </c>
      <c r="B16" s="103"/>
      <c r="C16" s="14" t="s">
        <v>51</v>
      </c>
      <c r="D16" s="104" t="s">
        <v>22</v>
      </c>
      <c r="E16" s="105"/>
      <c r="F16" s="104" t="s">
        <v>23</v>
      </c>
      <c r="G16" s="105"/>
      <c r="H16" s="104" t="s">
        <v>24</v>
      </c>
      <c r="I16" s="105"/>
      <c r="J16" s="36" t="s">
        <v>25</v>
      </c>
      <c r="K16" s="37" t="s">
        <v>26</v>
      </c>
    </row>
    <row r="17" spans="1:11" ht="14">
      <c r="A17" s="140" t="s">
        <v>52</v>
      </c>
      <c r="B17" s="17" t="s">
        <v>154</v>
      </c>
      <c r="C17" s="17" t="s">
        <v>53</v>
      </c>
      <c r="D17" s="126">
        <v>1</v>
      </c>
      <c r="E17" s="127"/>
      <c r="F17" s="122" t="s">
        <v>54</v>
      </c>
      <c r="G17" s="123"/>
      <c r="H17" s="22">
        <v>7000</v>
      </c>
      <c r="I17" s="45" t="s">
        <v>38</v>
      </c>
      <c r="J17" s="39">
        <f>D17*H17</f>
        <v>7000</v>
      </c>
      <c r="K17" s="47" t="s">
        <v>55</v>
      </c>
    </row>
    <row r="18" spans="1:11" ht="14">
      <c r="A18" s="140"/>
      <c r="B18" s="17" t="s">
        <v>57</v>
      </c>
      <c r="C18" s="17" t="s">
        <v>57</v>
      </c>
      <c r="D18" s="126">
        <v>10</v>
      </c>
      <c r="E18" s="127"/>
      <c r="F18" s="122" t="s">
        <v>54</v>
      </c>
      <c r="G18" s="123"/>
      <c r="H18" s="22">
        <v>138</v>
      </c>
      <c r="I18" s="45" t="s">
        <v>38</v>
      </c>
      <c r="J18" s="39">
        <f>D18*H18</f>
        <v>1380</v>
      </c>
      <c r="K18" s="47"/>
    </row>
    <row r="19" spans="1:11" ht="14">
      <c r="A19" s="114" t="s">
        <v>32</v>
      </c>
      <c r="B19" s="115"/>
      <c r="C19" s="115"/>
      <c r="D19" s="115"/>
      <c r="E19" s="115"/>
      <c r="F19" s="115"/>
      <c r="G19" s="115"/>
      <c r="H19" s="115"/>
      <c r="I19" s="116"/>
      <c r="J19" s="41">
        <f>SUM(J17:J18)</f>
        <v>8380</v>
      </c>
      <c r="K19" s="42"/>
    </row>
    <row r="20" spans="1:11" ht="14">
      <c r="A20" s="102" t="s">
        <v>20</v>
      </c>
      <c r="B20" s="103"/>
      <c r="C20" s="14" t="s">
        <v>51</v>
      </c>
      <c r="D20" s="104" t="s">
        <v>22</v>
      </c>
      <c r="E20" s="105"/>
      <c r="F20" s="104" t="s">
        <v>23</v>
      </c>
      <c r="G20" s="105"/>
      <c r="H20" s="104" t="s">
        <v>24</v>
      </c>
      <c r="I20" s="105"/>
      <c r="J20" s="36" t="s">
        <v>25</v>
      </c>
      <c r="K20" s="37" t="s">
        <v>26</v>
      </c>
    </row>
    <row r="21" spans="1:11" ht="14">
      <c r="A21" s="141" t="s">
        <v>58</v>
      </c>
      <c r="B21" s="23" t="s">
        <v>154</v>
      </c>
      <c r="C21" s="23" t="s">
        <v>118</v>
      </c>
      <c r="D21" s="126">
        <v>10</v>
      </c>
      <c r="E21" s="127"/>
      <c r="F21" s="126" t="s">
        <v>30</v>
      </c>
      <c r="G21" s="127"/>
      <c r="H21" s="22">
        <v>500</v>
      </c>
      <c r="I21" s="48" t="s">
        <v>38</v>
      </c>
      <c r="J21" s="18">
        <f>D21*H21</f>
        <v>5000</v>
      </c>
      <c r="K21" s="49" t="s">
        <v>156</v>
      </c>
    </row>
    <row r="22" spans="1:11" ht="14">
      <c r="A22" s="141"/>
      <c r="B22" s="20" t="s">
        <v>154</v>
      </c>
      <c r="C22" s="23" t="s">
        <v>118</v>
      </c>
      <c r="D22" s="126">
        <v>10</v>
      </c>
      <c r="E22" s="127"/>
      <c r="F22" s="126" t="s">
        <v>30</v>
      </c>
      <c r="G22" s="127"/>
      <c r="H22" s="22">
        <v>800</v>
      </c>
      <c r="I22" s="48" t="s">
        <v>38</v>
      </c>
      <c r="J22" s="18">
        <f>D22*H22</f>
        <v>8000</v>
      </c>
      <c r="K22" s="50" t="s">
        <v>120</v>
      </c>
    </row>
    <row r="23" spans="1:11" ht="14">
      <c r="A23" s="141"/>
      <c r="B23" s="24" t="s">
        <v>59</v>
      </c>
      <c r="C23" s="24" t="s">
        <v>63</v>
      </c>
      <c r="D23" s="126">
        <v>10</v>
      </c>
      <c r="E23" s="127"/>
      <c r="F23" s="108" t="s">
        <v>30</v>
      </c>
      <c r="G23" s="109"/>
      <c r="H23" s="25">
        <v>1000</v>
      </c>
      <c r="I23" s="51" t="s">
        <v>38</v>
      </c>
      <c r="J23" s="39">
        <f>D23*H23</f>
        <v>10000</v>
      </c>
      <c r="K23" s="52" t="s">
        <v>64</v>
      </c>
    </row>
    <row r="24" spans="1:11" ht="26">
      <c r="A24" s="141"/>
      <c r="B24" s="24" t="s">
        <v>121</v>
      </c>
      <c r="C24" s="24" t="s">
        <v>65</v>
      </c>
      <c r="D24" s="108">
        <v>30</v>
      </c>
      <c r="E24" s="109"/>
      <c r="F24" s="108" t="s">
        <v>30</v>
      </c>
      <c r="G24" s="109"/>
      <c r="H24" s="25">
        <v>500</v>
      </c>
      <c r="I24" s="51" t="s">
        <v>38</v>
      </c>
      <c r="J24" s="39">
        <f>D24*H24</f>
        <v>15000</v>
      </c>
      <c r="K24" s="53" t="s">
        <v>66</v>
      </c>
    </row>
    <row r="25" spans="1:11" ht="14">
      <c r="A25" s="114" t="s">
        <v>32</v>
      </c>
      <c r="B25" s="115"/>
      <c r="C25" s="115"/>
      <c r="D25" s="115"/>
      <c r="E25" s="115"/>
      <c r="F25" s="115"/>
      <c r="G25" s="115"/>
      <c r="H25" s="115"/>
      <c r="I25" s="116"/>
      <c r="J25" s="41">
        <f>SUM(J21:J24)</f>
        <v>38000</v>
      </c>
      <c r="K25" s="42"/>
    </row>
    <row r="26" spans="1:11" ht="14">
      <c r="A26" s="102" t="s">
        <v>20</v>
      </c>
      <c r="B26" s="103"/>
      <c r="C26" s="14" t="s">
        <v>51</v>
      </c>
      <c r="D26" s="104" t="s">
        <v>22</v>
      </c>
      <c r="E26" s="105"/>
      <c r="F26" s="104" t="s">
        <v>23</v>
      </c>
      <c r="G26" s="105"/>
      <c r="H26" s="104" t="s">
        <v>24</v>
      </c>
      <c r="I26" s="105"/>
      <c r="J26" s="36" t="s">
        <v>25</v>
      </c>
      <c r="K26" s="37" t="s">
        <v>26</v>
      </c>
    </row>
    <row r="27" spans="1:11" ht="14">
      <c r="A27" s="26" t="s">
        <v>67</v>
      </c>
      <c r="B27" s="24" t="s">
        <v>68</v>
      </c>
      <c r="C27" s="17" t="s">
        <v>67</v>
      </c>
      <c r="D27" s="108">
        <v>10</v>
      </c>
      <c r="E27" s="109"/>
      <c r="F27" s="108" t="s">
        <v>30</v>
      </c>
      <c r="G27" s="109"/>
      <c r="H27" s="27">
        <v>60</v>
      </c>
      <c r="I27" s="54" t="s">
        <v>38</v>
      </c>
      <c r="J27" s="55">
        <f>H27*D27</f>
        <v>600</v>
      </c>
      <c r="K27" s="56" t="s">
        <v>69</v>
      </c>
    </row>
    <row r="28" spans="1:11" ht="14">
      <c r="A28" s="114" t="s">
        <v>32</v>
      </c>
      <c r="B28" s="115"/>
      <c r="C28" s="115"/>
      <c r="D28" s="115"/>
      <c r="E28" s="115"/>
      <c r="F28" s="115"/>
      <c r="G28" s="115"/>
      <c r="H28" s="115"/>
      <c r="I28" s="116"/>
      <c r="J28" s="41">
        <f>SUM(J27:J27)</f>
        <v>600</v>
      </c>
      <c r="K28" s="42"/>
    </row>
    <row r="29" spans="1:11" ht="14">
      <c r="A29" s="102" t="s">
        <v>20</v>
      </c>
      <c r="B29" s="103"/>
      <c r="C29" s="14" t="s">
        <v>51</v>
      </c>
      <c r="D29" s="104" t="s">
        <v>22</v>
      </c>
      <c r="E29" s="105"/>
      <c r="F29" s="104" t="s">
        <v>23</v>
      </c>
      <c r="G29" s="105"/>
      <c r="H29" s="104" t="s">
        <v>24</v>
      </c>
      <c r="I29" s="105"/>
      <c r="J29" s="36" t="s">
        <v>25</v>
      </c>
      <c r="K29" s="37" t="s">
        <v>26</v>
      </c>
    </row>
    <row r="30" spans="1:11" ht="14">
      <c r="A30" s="142" t="s">
        <v>70</v>
      </c>
      <c r="B30" s="28" t="s">
        <v>71</v>
      </c>
      <c r="C30" s="29" t="s">
        <v>72</v>
      </c>
      <c r="D30" s="108">
        <v>10</v>
      </c>
      <c r="E30" s="109"/>
      <c r="F30" s="110" t="s">
        <v>73</v>
      </c>
      <c r="G30" s="111"/>
      <c r="H30" s="18">
        <v>1000</v>
      </c>
      <c r="I30" s="57" t="s">
        <v>38</v>
      </c>
      <c r="J30" s="58">
        <f>D30*H30</f>
        <v>10000</v>
      </c>
      <c r="K30" s="40" t="s">
        <v>74</v>
      </c>
    </row>
    <row r="31" spans="1:11" ht="18" customHeight="1">
      <c r="A31" s="143"/>
      <c r="B31" s="28" t="s">
        <v>75</v>
      </c>
      <c r="C31" s="29" t="s">
        <v>72</v>
      </c>
      <c r="D31" s="108">
        <v>1</v>
      </c>
      <c r="E31" s="109"/>
      <c r="F31" s="110" t="s">
        <v>76</v>
      </c>
      <c r="G31" s="111"/>
      <c r="H31" s="18">
        <v>2000</v>
      </c>
      <c r="I31" s="57" t="s">
        <v>38</v>
      </c>
      <c r="J31" s="58">
        <f>D31*H31</f>
        <v>2000</v>
      </c>
      <c r="K31" s="59" t="s">
        <v>77</v>
      </c>
    </row>
    <row r="32" spans="1:11" ht="14">
      <c r="A32" s="114" t="s">
        <v>32</v>
      </c>
      <c r="B32" s="115"/>
      <c r="C32" s="115"/>
      <c r="D32" s="115"/>
      <c r="E32" s="115"/>
      <c r="F32" s="115"/>
      <c r="G32" s="115"/>
      <c r="H32" s="115"/>
      <c r="I32" s="116"/>
      <c r="J32" s="41">
        <f>SUM(J30:J31)</f>
        <v>12000</v>
      </c>
      <c r="K32" s="42"/>
    </row>
    <row r="33" spans="1:11" ht="14">
      <c r="A33" s="102" t="s">
        <v>20</v>
      </c>
      <c r="B33" s="103"/>
      <c r="C33" s="14" t="s">
        <v>51</v>
      </c>
      <c r="D33" s="104" t="s">
        <v>22</v>
      </c>
      <c r="E33" s="105"/>
      <c r="F33" s="104" t="s">
        <v>23</v>
      </c>
      <c r="G33" s="105"/>
      <c r="H33" s="104" t="s">
        <v>24</v>
      </c>
      <c r="I33" s="105"/>
      <c r="J33" s="36" t="s">
        <v>25</v>
      </c>
      <c r="K33" s="37" t="s">
        <v>26</v>
      </c>
    </row>
    <row r="34" spans="1:11" ht="26">
      <c r="A34" s="144" t="s">
        <v>79</v>
      </c>
      <c r="B34" s="24" t="s">
        <v>78</v>
      </c>
      <c r="C34" s="29" t="s">
        <v>79</v>
      </c>
      <c r="D34" s="108">
        <v>8</v>
      </c>
      <c r="E34" s="109"/>
      <c r="F34" s="108" t="s">
        <v>30</v>
      </c>
      <c r="G34" s="109"/>
      <c r="H34" s="18">
        <v>800</v>
      </c>
      <c r="I34" s="45" t="s">
        <v>38</v>
      </c>
      <c r="J34" s="43">
        <f t="shared" ref="J34:J39" si="0">H34*D34</f>
        <v>6400</v>
      </c>
      <c r="K34" s="52" t="s">
        <v>80</v>
      </c>
    </row>
    <row r="35" spans="1:11" ht="14">
      <c r="A35" s="144"/>
      <c r="B35" s="24" t="s">
        <v>81</v>
      </c>
      <c r="C35" s="29" t="s">
        <v>79</v>
      </c>
      <c r="D35" s="108">
        <v>1</v>
      </c>
      <c r="E35" s="109"/>
      <c r="F35" s="108" t="s">
        <v>30</v>
      </c>
      <c r="G35" s="109"/>
      <c r="H35" s="18">
        <v>3000</v>
      </c>
      <c r="I35" s="45" t="s">
        <v>38</v>
      </c>
      <c r="J35" s="43">
        <f t="shared" si="0"/>
        <v>3000</v>
      </c>
      <c r="K35" s="52"/>
    </row>
    <row r="36" spans="1:11" ht="14.5">
      <c r="A36" s="145" t="s">
        <v>82</v>
      </c>
      <c r="B36" s="24" t="s">
        <v>83</v>
      </c>
      <c r="C36" s="29" t="s">
        <v>84</v>
      </c>
      <c r="D36" s="108">
        <v>8</v>
      </c>
      <c r="E36" s="109"/>
      <c r="F36" s="108" t="s">
        <v>30</v>
      </c>
      <c r="G36" s="109"/>
      <c r="H36" s="18">
        <v>100</v>
      </c>
      <c r="I36" s="45" t="s">
        <v>38</v>
      </c>
      <c r="J36" s="43">
        <f t="shared" si="0"/>
        <v>800</v>
      </c>
      <c r="K36" s="60" t="s">
        <v>157</v>
      </c>
    </row>
    <row r="37" spans="1:11" ht="14.5">
      <c r="A37" s="145"/>
      <c r="B37" s="24" t="s">
        <v>86</v>
      </c>
      <c r="C37" s="29" t="s">
        <v>84</v>
      </c>
      <c r="D37" s="108">
        <v>1</v>
      </c>
      <c r="E37" s="109"/>
      <c r="F37" s="108" t="s">
        <v>30</v>
      </c>
      <c r="G37" s="109"/>
      <c r="H37" s="18">
        <v>5000</v>
      </c>
      <c r="I37" s="45" t="s">
        <v>38</v>
      </c>
      <c r="J37" s="43">
        <f t="shared" si="0"/>
        <v>5000</v>
      </c>
      <c r="K37" s="60" t="s">
        <v>158</v>
      </c>
    </row>
    <row r="38" spans="1:11" ht="14.5">
      <c r="A38" s="145"/>
      <c r="B38" s="24" t="s">
        <v>88</v>
      </c>
      <c r="C38" s="29" t="s">
        <v>84</v>
      </c>
      <c r="D38" s="108">
        <v>3</v>
      </c>
      <c r="E38" s="109"/>
      <c r="F38" s="108" t="s">
        <v>30</v>
      </c>
      <c r="G38" s="109"/>
      <c r="H38" s="18">
        <v>800</v>
      </c>
      <c r="I38" s="45" t="s">
        <v>38</v>
      </c>
      <c r="J38" s="43">
        <f t="shared" si="0"/>
        <v>2400</v>
      </c>
      <c r="K38" s="60" t="s">
        <v>89</v>
      </c>
    </row>
    <row r="39" spans="1:11" ht="14.5">
      <c r="A39" s="145"/>
      <c r="B39" s="24" t="s">
        <v>90</v>
      </c>
      <c r="C39" s="29" t="s">
        <v>84</v>
      </c>
      <c r="D39" s="108">
        <v>8</v>
      </c>
      <c r="E39" s="109"/>
      <c r="F39" s="108" t="s">
        <v>30</v>
      </c>
      <c r="G39" s="109"/>
      <c r="H39" s="18">
        <v>100</v>
      </c>
      <c r="I39" s="45" t="s">
        <v>38</v>
      </c>
      <c r="J39" s="43">
        <f t="shared" si="0"/>
        <v>800</v>
      </c>
      <c r="K39" s="60" t="s">
        <v>159</v>
      </c>
    </row>
    <row r="40" spans="1:11" ht="14">
      <c r="A40" s="114" t="s">
        <v>32</v>
      </c>
      <c r="B40" s="115"/>
      <c r="C40" s="115"/>
      <c r="D40" s="115"/>
      <c r="E40" s="115"/>
      <c r="F40" s="115"/>
      <c r="G40" s="115"/>
      <c r="H40" s="115"/>
      <c r="I40" s="116"/>
      <c r="J40" s="41">
        <f>SUM(J34:J39)</f>
        <v>18400</v>
      </c>
      <c r="K40" s="42"/>
    </row>
    <row r="41" spans="1:11" ht="14">
      <c r="A41" s="102" t="s">
        <v>20</v>
      </c>
      <c r="B41" s="103"/>
      <c r="C41" s="14" t="s">
        <v>51</v>
      </c>
      <c r="D41" s="104" t="s">
        <v>22</v>
      </c>
      <c r="E41" s="105"/>
      <c r="F41" s="104" t="s">
        <v>23</v>
      </c>
      <c r="G41" s="105"/>
      <c r="H41" s="104" t="s">
        <v>24</v>
      </c>
      <c r="I41" s="105"/>
      <c r="J41" s="36" t="s">
        <v>25</v>
      </c>
      <c r="K41" s="37" t="s">
        <v>26</v>
      </c>
    </row>
    <row r="42" spans="1:11" ht="14">
      <c r="A42" s="161" t="s">
        <v>92</v>
      </c>
      <c r="B42" s="24" t="s">
        <v>93</v>
      </c>
      <c r="C42" s="17" t="s">
        <v>84</v>
      </c>
      <c r="D42" s="149">
        <v>1</v>
      </c>
      <c r="E42" s="149"/>
      <c r="F42" s="149" t="s">
        <v>94</v>
      </c>
      <c r="G42" s="149"/>
      <c r="H42" s="30">
        <v>10000</v>
      </c>
      <c r="I42" s="61" t="s">
        <v>38</v>
      </c>
      <c r="J42" s="39">
        <f t="shared" ref="J42:J48" si="1">D42*H42</f>
        <v>10000</v>
      </c>
      <c r="K42" s="53"/>
    </row>
    <row r="43" spans="1:11" ht="14">
      <c r="A43" s="157"/>
      <c r="B43" s="24" t="s">
        <v>95</v>
      </c>
      <c r="C43" s="17" t="s">
        <v>84</v>
      </c>
      <c r="D43" s="149">
        <v>10</v>
      </c>
      <c r="E43" s="149"/>
      <c r="F43" s="149" t="s">
        <v>30</v>
      </c>
      <c r="G43" s="149"/>
      <c r="H43" s="30">
        <v>100</v>
      </c>
      <c r="I43" s="61" t="s">
        <v>38</v>
      </c>
      <c r="J43" s="39">
        <f t="shared" si="1"/>
        <v>1000</v>
      </c>
      <c r="K43" s="53" t="s">
        <v>160</v>
      </c>
    </row>
    <row r="44" spans="1:11" ht="14">
      <c r="A44" s="157"/>
      <c r="B44" s="24" t="s">
        <v>97</v>
      </c>
      <c r="C44" s="17" t="s">
        <v>84</v>
      </c>
      <c r="D44" s="149">
        <v>10</v>
      </c>
      <c r="E44" s="149"/>
      <c r="F44" s="149" t="s">
        <v>30</v>
      </c>
      <c r="G44" s="149"/>
      <c r="H44" s="31">
        <v>160</v>
      </c>
      <c r="I44" s="61" t="s">
        <v>38</v>
      </c>
      <c r="J44" s="39">
        <f t="shared" si="1"/>
        <v>1600</v>
      </c>
      <c r="K44" s="53" t="s">
        <v>161</v>
      </c>
    </row>
    <row r="45" spans="1:11" ht="14">
      <c r="A45" s="157"/>
      <c r="B45" s="24" t="s">
        <v>97</v>
      </c>
      <c r="C45" s="17" t="s">
        <v>84</v>
      </c>
      <c r="D45" s="149">
        <v>10</v>
      </c>
      <c r="E45" s="149"/>
      <c r="F45" s="149" t="s">
        <v>30</v>
      </c>
      <c r="G45" s="149"/>
      <c r="H45" s="31">
        <v>260</v>
      </c>
      <c r="I45" s="61" t="s">
        <v>38</v>
      </c>
      <c r="J45" s="39">
        <f t="shared" si="1"/>
        <v>2600</v>
      </c>
      <c r="K45" s="53" t="s">
        <v>162</v>
      </c>
    </row>
    <row r="46" spans="1:11" ht="14">
      <c r="A46" s="157"/>
      <c r="B46" s="24" t="s">
        <v>97</v>
      </c>
      <c r="C46" s="17" t="s">
        <v>84</v>
      </c>
      <c r="D46" s="149">
        <v>10</v>
      </c>
      <c r="E46" s="149"/>
      <c r="F46" s="149" t="s">
        <v>30</v>
      </c>
      <c r="G46" s="149"/>
      <c r="H46" s="31">
        <v>65</v>
      </c>
      <c r="I46" s="61" t="s">
        <v>38</v>
      </c>
      <c r="J46" s="39">
        <f t="shared" si="1"/>
        <v>650</v>
      </c>
      <c r="K46" s="53" t="s">
        <v>163</v>
      </c>
    </row>
    <row r="47" spans="1:11" ht="14">
      <c r="A47" s="157"/>
      <c r="B47" s="24" t="s">
        <v>97</v>
      </c>
      <c r="C47" s="17" t="s">
        <v>84</v>
      </c>
      <c r="D47" s="149">
        <v>10</v>
      </c>
      <c r="E47" s="149"/>
      <c r="F47" s="149" t="s">
        <v>30</v>
      </c>
      <c r="G47" s="149"/>
      <c r="H47" s="31">
        <v>35</v>
      </c>
      <c r="I47" s="61" t="s">
        <v>38</v>
      </c>
      <c r="J47" s="39">
        <f t="shared" si="1"/>
        <v>350</v>
      </c>
      <c r="K47" s="53" t="s">
        <v>164</v>
      </c>
    </row>
    <row r="48" spans="1:11" ht="14">
      <c r="A48" s="157"/>
      <c r="B48" s="24" t="s">
        <v>97</v>
      </c>
      <c r="C48" s="17" t="s">
        <v>84</v>
      </c>
      <c r="D48" s="149">
        <v>10</v>
      </c>
      <c r="E48" s="149"/>
      <c r="F48" s="149" t="s">
        <v>30</v>
      </c>
      <c r="G48" s="149"/>
      <c r="H48" s="31">
        <v>150</v>
      </c>
      <c r="I48" s="61" t="s">
        <v>38</v>
      </c>
      <c r="J48" s="39">
        <f t="shared" si="1"/>
        <v>1500</v>
      </c>
      <c r="K48" s="53" t="s">
        <v>165</v>
      </c>
    </row>
    <row r="49" spans="1:11" ht="14">
      <c r="A49" s="114" t="s">
        <v>32</v>
      </c>
      <c r="B49" s="115"/>
      <c r="C49" s="115"/>
      <c r="D49" s="115"/>
      <c r="E49" s="115"/>
      <c r="F49" s="115"/>
      <c r="G49" s="115"/>
      <c r="H49" s="115"/>
      <c r="I49" s="116"/>
      <c r="J49" s="41">
        <f>SUM(J42:J48)</f>
        <v>17700</v>
      </c>
      <c r="K49" s="42"/>
    </row>
    <row r="50" spans="1:11" ht="14">
      <c r="A50" s="128" t="s">
        <v>99</v>
      </c>
      <c r="B50" s="129"/>
      <c r="C50" s="129"/>
      <c r="D50" s="129"/>
      <c r="E50" s="129"/>
      <c r="F50" s="129"/>
      <c r="G50" s="129"/>
      <c r="H50" s="129"/>
      <c r="I50" s="130"/>
      <c r="J50" s="62">
        <f>J8+J12+J15+J19+J25+J28+J32+J40+J49</f>
        <v>173280</v>
      </c>
      <c r="K50" s="63"/>
    </row>
    <row r="51" spans="1:11" ht="17" customHeight="1">
      <c r="A51" s="131" t="s">
        <v>100</v>
      </c>
      <c r="B51" s="131"/>
      <c r="C51" s="131"/>
      <c r="D51" s="131"/>
      <c r="E51" s="131"/>
      <c r="F51" s="131"/>
      <c r="G51" s="131"/>
      <c r="H51" s="131"/>
      <c r="I51" s="64">
        <v>0.06</v>
      </c>
      <c r="J51" s="65">
        <f>J50*I51</f>
        <v>10396.799999999999</v>
      </c>
      <c r="K51" s="66"/>
    </row>
    <row r="52" spans="1:11" ht="14">
      <c r="A52" s="132" t="s">
        <v>101</v>
      </c>
      <c r="B52" s="133"/>
      <c r="C52" s="133"/>
      <c r="D52" s="133"/>
      <c r="E52" s="133"/>
      <c r="F52" s="133"/>
      <c r="G52" s="133"/>
      <c r="H52" s="133"/>
      <c r="I52" s="134"/>
      <c r="J52" s="67">
        <f>(J50+J51)*6%</f>
        <v>11020.608</v>
      </c>
      <c r="K52" s="68"/>
    </row>
    <row r="53" spans="1:11">
      <c r="A53" s="135" t="s">
        <v>102</v>
      </c>
      <c r="B53" s="136"/>
      <c r="C53" s="136"/>
      <c r="D53" s="136"/>
      <c r="E53" s="136"/>
      <c r="F53" s="136"/>
      <c r="G53" s="136"/>
      <c r="H53" s="136"/>
      <c r="I53" s="137"/>
      <c r="J53" s="69">
        <f>SUM(J50:J52)</f>
        <v>194697.408</v>
      </c>
      <c r="K53" s="70"/>
    </row>
    <row r="64" spans="1:11">
      <c r="B64" s="32" t="s">
        <v>150</v>
      </c>
    </row>
  </sheetData>
  <mergeCells count="116">
    <mergeCell ref="A49:I49"/>
    <mergeCell ref="A50:I50"/>
    <mergeCell ref="A51:H51"/>
    <mergeCell ref="A52:I52"/>
    <mergeCell ref="A53:I53"/>
    <mergeCell ref="A10:A11"/>
    <mergeCell ref="A17:A18"/>
    <mergeCell ref="A21:A24"/>
    <mergeCell ref="A30:A31"/>
    <mergeCell ref="A34:A35"/>
    <mergeCell ref="A36:A39"/>
    <mergeCell ref="A42:A48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A40:I40"/>
    <mergeCell ref="A41:B41"/>
    <mergeCell ref="D41:E41"/>
    <mergeCell ref="F41:G41"/>
    <mergeCell ref="H41:I41"/>
    <mergeCell ref="D42:E42"/>
    <mergeCell ref="F42:G42"/>
    <mergeCell ref="D43:E43"/>
    <mergeCell ref="F43:G43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31:E31"/>
    <mergeCell ref="F31:G31"/>
    <mergeCell ref="A32:I32"/>
    <mergeCell ref="A33:B33"/>
    <mergeCell ref="D33:E33"/>
    <mergeCell ref="F33:G33"/>
    <mergeCell ref="H33:I33"/>
    <mergeCell ref="D34:E34"/>
    <mergeCell ref="F34:G34"/>
    <mergeCell ref="D27:E27"/>
    <mergeCell ref="F27:G27"/>
    <mergeCell ref="A28:I28"/>
    <mergeCell ref="A29:B29"/>
    <mergeCell ref="D29:E29"/>
    <mergeCell ref="F29:G29"/>
    <mergeCell ref="H29:I29"/>
    <mergeCell ref="D30:E30"/>
    <mergeCell ref="F30:G30"/>
    <mergeCell ref="D23:E23"/>
    <mergeCell ref="F23:G23"/>
    <mergeCell ref="D24:E24"/>
    <mergeCell ref="F24:G24"/>
    <mergeCell ref="A25:I25"/>
    <mergeCell ref="A26:B26"/>
    <mergeCell ref="D26:E26"/>
    <mergeCell ref="F26:G26"/>
    <mergeCell ref="H26:I26"/>
    <mergeCell ref="A19:I19"/>
    <mergeCell ref="A20:B20"/>
    <mergeCell ref="D20:E20"/>
    <mergeCell ref="F20:G20"/>
    <mergeCell ref="H20:I20"/>
    <mergeCell ref="D21:E21"/>
    <mergeCell ref="F21:G21"/>
    <mergeCell ref="D22:E22"/>
    <mergeCell ref="F22:G22"/>
    <mergeCell ref="A15:I15"/>
    <mergeCell ref="A16:B16"/>
    <mergeCell ref="D16:E16"/>
    <mergeCell ref="F16:G16"/>
    <mergeCell ref="H16:I16"/>
    <mergeCell ref="D17:E17"/>
    <mergeCell ref="F17:G17"/>
    <mergeCell ref="D18:E18"/>
    <mergeCell ref="F18:G18"/>
    <mergeCell ref="D10:E10"/>
    <mergeCell ref="F10:G10"/>
    <mergeCell ref="D11:E11"/>
    <mergeCell ref="F11:G11"/>
    <mergeCell ref="A12:I12"/>
    <mergeCell ref="A13:B13"/>
    <mergeCell ref="D13:E13"/>
    <mergeCell ref="F13:G13"/>
    <mergeCell ref="H13:I13"/>
    <mergeCell ref="A5:K5"/>
    <mergeCell ref="A6:B6"/>
    <mergeCell ref="D6:E6"/>
    <mergeCell ref="F6:G6"/>
    <mergeCell ref="H6:I6"/>
    <mergeCell ref="D7:E7"/>
    <mergeCell ref="F7:G7"/>
    <mergeCell ref="A8:I8"/>
    <mergeCell ref="A9:B9"/>
    <mergeCell ref="D9:E9"/>
    <mergeCell ref="F9:G9"/>
    <mergeCell ref="H9:I9"/>
    <mergeCell ref="B1:F1"/>
    <mergeCell ref="H1:I1"/>
    <mergeCell ref="B2:F2"/>
    <mergeCell ref="H2:I2"/>
    <mergeCell ref="D3:F3"/>
    <mergeCell ref="H3:I3"/>
    <mergeCell ref="D4:F4"/>
    <mergeCell ref="G4:H4"/>
    <mergeCell ref="I4:K4"/>
  </mergeCells>
  <phoneticPr fontId="28" type="noConversion"/>
  <dataValidations count="8">
    <dataValidation type="list" allowBlank="1" showInputMessage="1" showErrorMessage="1" sqref="C7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0 C11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4">
      <formula1>"高级大床,高级双床,豪华大床,豪华双床,行政大床,行政双床,小套房,加床,加餐,WIFI,单人房差,其他"</formula1>
    </dataValidation>
    <dataValidation type="list" allowBlank="1" showInputMessage="1" showErrorMessage="1" sqref="C17 C18">
      <formula1>"半日场租,全天场租,半天会议包价,全天会议包价,进场费,茶歇,投影仪,其他"</formula1>
    </dataValidation>
    <dataValidation type="list" allowBlank="1" showInputMessage="1" showErrorMessage="1" sqref="C21 C22 C23:C24">
      <formula1>"酒店早餐,自助午餐,围桌午餐,自助晚餐,围桌晚餐,鸡尾酒会,酒水,特色餐,其他"</formula1>
    </dataValidation>
    <dataValidation type="list" allowBlank="1" showInputMessage="1" showErrorMessage="1" sqref="C27">
      <formula1>"签证服务费,旅游签证,商务签证,保险,其他"</formula1>
    </dataValidation>
    <dataValidation type="list" allowBlank="1" showInputMessage="1" showErrorMessage="1" sqref="C34 C35 C36:C39">
      <formula1>"工作人员,餐费,住宿,交通,通信费,导游超时费,其他"</formula1>
    </dataValidation>
    <dataValidation type="list" allowBlank="1" showInputMessage="1" showErrorMessage="1" sqref="C30:C31">
      <formula1>"工作人员,餐费,住宿,交通,通信费,导游超时费,其他,物料"</formula1>
    </dataValidation>
  </dataValidations>
  <hyperlinks>
    <hyperlink ref="D4" r:id="rId1" tooltip="mailto:xuyan@kuaishou.com"/>
    <hyperlink ref="B64" r:id="rId2" location="section=h.k1hast8sbpev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A28" sqref="A28"/>
    </sheetView>
  </sheetViews>
  <sheetFormatPr defaultColWidth="8.6328125" defaultRowHeight="14"/>
  <cols>
    <col min="1" max="1" width="65.453125" customWidth="1"/>
  </cols>
  <sheetData>
    <row r="1" spans="1:1">
      <c r="A1" s="1" t="s">
        <v>166</v>
      </c>
    </row>
    <row r="3" spans="1:1">
      <c r="A3" s="2" t="s">
        <v>167</v>
      </c>
    </row>
    <row r="4" spans="1:1">
      <c r="A4" t="s">
        <v>168</v>
      </c>
    </row>
    <row r="5" spans="1:1" ht="70">
      <c r="A5" s="3" t="s">
        <v>169</v>
      </c>
    </row>
    <row r="17" spans="1:1">
      <c r="A17" s="2" t="s">
        <v>170</v>
      </c>
    </row>
    <row r="18" spans="1:1">
      <c r="A18" t="s">
        <v>171</v>
      </c>
    </row>
    <row r="19" spans="1:1" ht="42">
      <c r="A19" s="3" t="s">
        <v>172</v>
      </c>
    </row>
  </sheetData>
  <phoneticPr fontId="28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西双版纳行程报价</vt:lpstr>
      <vt:lpstr>阳朔行程报价</vt:lpstr>
      <vt:lpstr>大理行程报价</vt:lpstr>
      <vt:lpstr>伴手礼推荐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HP</cp:lastModifiedBy>
  <cp:lastPrinted>2023-09-15T02:00:00Z</cp:lastPrinted>
  <dcterms:created xsi:type="dcterms:W3CDTF">2015-06-05T18:19:00Z</dcterms:created>
  <dcterms:modified xsi:type="dcterms:W3CDTF">2024-04-12T16:33:30Z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3478CC8D991541F9B4395905DB508742_13</vt:lpwstr>
  </property>
  <property fmtid="{D5CDD505-2E9C-101B-9397-08002B2CF9AE}" pid="3" name="KSOProductBuildVer">
    <vt:lpwstr>2052-12.1.0.16388</vt:lpwstr>
  </property>
</Properties>
</file>