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490" windowHeight="7860"/>
  </bookViews>
  <sheets>
    <sheet name="员工报销明细" sheetId="3" r:id="rId1"/>
    <sheet name="员工差旅明细" sheetId="2" r:id="rId2"/>
  </sheets>
  <definedNames>
    <definedName name="_xlnm.Print_Area" localSheetId="1">员工差旅明细!$A$1:$K$44</definedName>
  </definedNames>
  <calcPr calcId="144525"/>
</workbook>
</file>

<file path=xl/sharedStrings.xml><?xml version="1.0" encoding="utf-8"?>
<sst xmlns="http://schemas.openxmlformats.org/spreadsheetml/2006/main" count="128" uniqueCount="103">
  <si>
    <t>【借款报销单】</t>
  </si>
  <si>
    <t>团号：HMEA-201009-STY200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</si>
  <si>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</si>
  <si>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</si>
  <si>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</si>
  <si>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</si>
  <si>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</si>
  <si>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</si>
  <si>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</si>
  <si>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</si>
  <si>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</si>
  <si>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</si>
  <si>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</si>
  <si>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</si>
  <si>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</si>
  <si>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</si>
  <si>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</si>
  <si>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</si>
  <si>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</si>
  <si>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</si>
  <si>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</si>
  <si>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</si>
  <si>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</si>
  <si>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</si>
  <si>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</si>
  <si>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</si>
  <si>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</si>
  <si>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</si>
  <si>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采购香蕉费用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</si>
  <si>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</si>
  <si>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</si>
  <si>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</si>
  <si>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</si>
  <si>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</si>
  <si>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</si>
  <si>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</si>
  <si>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</si>
  <si>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</si>
  <si>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</si>
  <si>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</si>
  <si>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 xml:space="preserve"> </t>
  </si>
  <si>
    <t>离境税、落地签签证、小费，写清名单,提供收据并补票或交税</t>
  </si>
  <si>
    <t>境外费用合计</t>
  </si>
  <si>
    <t>其他</t>
  </si>
  <si>
    <t>快递费用</t>
  </si>
  <si>
    <t>手机电源线</t>
  </si>
  <si>
    <t>购买氧气瓶费用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</si>
  <si>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</si>
  <si>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</si>
  <si>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</si>
  <si>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</si>
  <si>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</si>
  <si>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</si>
  <si>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</si>
  <si>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</si>
  <si>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</si>
  <si>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</si>
  <si>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</si>
  <si>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</si>
  <si>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</si>
  <si>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安黎欢</t>
  </si>
  <si>
    <t>职位:</t>
  </si>
  <si>
    <t>项目经理</t>
  </si>
  <si>
    <t>发生地:</t>
  </si>
  <si>
    <t>云南</t>
  </si>
  <si>
    <t>部门:</t>
  </si>
  <si>
    <t>业务6组</t>
  </si>
  <si>
    <t>发生日期:</t>
  </si>
  <si>
    <t>2020年10月9日-16日</t>
  </si>
  <si>
    <t>报销日期:</t>
  </si>
  <si>
    <t>团号:</t>
  </si>
  <si>
    <t xml:space="preserve"> HMEA-201009-STY200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</si>
  <si>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</si>
  <si>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</si>
  <si>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</si>
  <si>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</si>
  <si>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</si>
  <si>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</si>
  <si>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</si>
  <si>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</si>
  <si>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当时当地</t>
  </si>
  <si>
    <t>市内交通（打车）</t>
  </si>
  <si>
    <t>109+20</t>
  </si>
  <si>
    <t>酒店-餐厅</t>
  </si>
  <si>
    <t>详见滴滴明细</t>
  </si>
  <si>
    <t>餐费</t>
  </si>
  <si>
    <t>9日午餐</t>
  </si>
  <si>
    <t>12日安黎欢仲岚午餐</t>
  </si>
  <si>
    <t>13日用餐38+17</t>
  </si>
  <si>
    <t>14日晚餐</t>
  </si>
  <si>
    <t>15日午餐</t>
  </si>
  <si>
    <t>16日用餐48.5+35</t>
  </si>
  <si>
    <t>补票金额</t>
  </si>
  <si>
    <t>报销总金额</t>
  </si>
  <si>
    <t>报销人:</t>
  </si>
  <si>
    <t>合规:</t>
  </si>
  <si>
    <t>【员工上会补助统计单】</t>
  </si>
  <si>
    <t>出差城市</t>
  </si>
  <si>
    <t>出差起止日期</t>
  </si>
  <si>
    <t>每天金额</t>
  </si>
  <si>
    <t>天数</t>
  </si>
  <si>
    <t>香格里拉</t>
  </si>
  <si>
    <t>10月9-16日</t>
  </si>
</sst>
</file>

<file path=xl/styles.xml><?xml version="1.0" encoding="utf-8"?>
<styleSheet xmlns="http://schemas.openxmlformats.org/spreadsheetml/2006/main">
  <numFmts count="9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);[Red]\(0.00\)"/>
    <numFmt numFmtId="177" formatCode="#,##0.00_ "/>
    <numFmt numFmtId="178" formatCode="#,##0.00;[Red]#,##0.00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indexed="8"/>
      <name val="宋体"/>
      <charset val="134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FA7D00"/>
      <name val="宋体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52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24" fillId="29" borderId="1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4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2" borderId="19" applyNumberFormat="0" applyFont="0" applyAlignment="0" applyProtection="0">
      <alignment vertical="center"/>
    </xf>
    <xf numFmtId="0" fontId="17" fillId="3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9" fillId="0" borderId="18" applyNumberFormat="0" applyFill="0" applyAlignment="0" applyProtection="0">
      <alignment vertical="center"/>
    </xf>
    <xf numFmtId="0" fontId="27" fillId="0" borderId="18" applyNumberFormat="0" applyFill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3" fillId="0" borderId="21" applyNumberFormat="0" applyFill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8" fillId="14" borderId="17" applyNumberFormat="0" applyAlignment="0" applyProtection="0">
      <alignment vertical="center"/>
    </xf>
    <xf numFmtId="0" fontId="11" fillId="14" borderId="16" applyNumberFormat="0" applyAlignment="0" applyProtection="0">
      <alignment vertical="center"/>
    </xf>
    <xf numFmtId="0" fontId="26" fillId="36" borderId="22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29" fillId="0" borderId="23" applyNumberFormat="0" applyFill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7" fillId="37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0" fillId="15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116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2" borderId="2" xfId="50" applyFont="1" applyFill="1" applyBorder="1" applyAlignment="1">
      <alignment horizontal="center" vertical="center"/>
    </xf>
    <xf numFmtId="0" fontId="3" fillId="0" borderId="3" xfId="50" applyFont="1" applyBorder="1">
      <alignment vertical="center"/>
    </xf>
    <xf numFmtId="0" fontId="3" fillId="0" borderId="0" xfId="50" applyFont="1" applyBorder="1">
      <alignment vertical="center"/>
    </xf>
    <xf numFmtId="0" fontId="3" fillId="0" borderId="0" xfId="50" applyFont="1" applyBorder="1" applyAlignment="1">
      <alignment horizontal="right" vertical="center"/>
    </xf>
    <xf numFmtId="0" fontId="3" fillId="2" borderId="0" xfId="50" applyFont="1" applyFill="1" applyBorder="1" applyAlignment="1">
      <alignment horizontal="center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3" fillId="2" borderId="5" xfId="50" applyFont="1" applyFill="1" applyBorder="1" applyAlignment="1">
      <alignment horizontal="center" vertical="center"/>
    </xf>
    <xf numFmtId="0" fontId="3" fillId="0" borderId="0" xfId="50" applyFont="1">
      <alignment vertical="center"/>
    </xf>
    <xf numFmtId="0" fontId="4" fillId="0" borderId="6" xfId="50" applyFont="1" applyFill="1" applyBorder="1" applyAlignment="1">
      <alignment horizontal="center" vertical="center"/>
    </xf>
    <xf numFmtId="0" fontId="4" fillId="0" borderId="7" xfId="50" applyFont="1" applyFill="1" applyBorder="1" applyAlignment="1">
      <alignment horizontal="center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4" fillId="0" borderId="8" xfId="50" applyFont="1" applyBorder="1" applyAlignment="1">
      <alignment horizontal="center" vertical="center"/>
    </xf>
    <xf numFmtId="0" fontId="3" fillId="3" borderId="6" xfId="50" applyFont="1" applyFill="1" applyBorder="1" applyAlignment="1">
      <alignment horizontal="center" vertical="center"/>
    </xf>
    <xf numFmtId="0" fontId="3" fillId="3" borderId="7" xfId="50" applyFont="1" applyFill="1" applyBorder="1" applyAlignment="1">
      <alignment horizontal="center" vertical="center"/>
    </xf>
    <xf numFmtId="0" fontId="3" fillId="3" borderId="9" xfId="50" applyFont="1" applyFill="1" applyBorder="1" applyAlignment="1">
      <alignment horizontal="center" vertical="center"/>
    </xf>
    <xf numFmtId="0" fontId="3" fillId="3" borderId="1" xfId="50" applyFont="1" applyFill="1" applyBorder="1" applyAlignment="1">
      <alignment horizontal="center" vertical="center"/>
    </xf>
    <xf numFmtId="0" fontId="3" fillId="3" borderId="10" xfId="50" applyFont="1" applyFill="1" applyBorder="1" applyAlignment="1">
      <alignment horizontal="center" vertical="center"/>
    </xf>
    <xf numFmtId="176" fontId="3" fillId="3" borderId="8" xfId="50" applyNumberFormat="1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3" fillId="3" borderId="3" xfId="50" applyFont="1" applyFill="1" applyBorder="1" applyAlignment="1">
      <alignment horizontal="center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4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0" fontId="3" fillId="3" borderId="11" xfId="50" applyFont="1" applyFill="1" applyBorder="1" applyAlignment="1">
      <alignment horizontal="center" vertical="center"/>
    </xf>
    <xf numFmtId="0" fontId="4" fillId="0" borderId="14" xfId="50" applyFont="1" applyBorder="1" applyAlignment="1">
      <alignment horizontal="center" vertical="center"/>
    </xf>
    <xf numFmtId="178" fontId="4" fillId="0" borderId="8" xfId="50" applyNumberFormat="1" applyFont="1" applyBorder="1" applyAlignment="1">
      <alignment horizontal="center" vertical="center"/>
    </xf>
    <xf numFmtId="177" fontId="4" fillId="3" borderId="8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8" xfId="0" applyFont="1" applyBorder="1">
      <alignment vertical="center"/>
    </xf>
    <xf numFmtId="58" fontId="3" fillId="3" borderId="8" xfId="50" applyNumberFormat="1" applyFont="1" applyFill="1" applyBorder="1" applyAlignment="1">
      <alignment horizontal="center" vertical="center"/>
    </xf>
    <xf numFmtId="0" fontId="5" fillId="0" borderId="0" xfId="50" applyFont="1" applyAlignment="1">
      <alignment horizontal="right" vertical="center"/>
    </xf>
    <xf numFmtId="0" fontId="3" fillId="2" borderId="10" xfId="50" applyFont="1" applyFill="1" applyBorder="1" applyAlignment="1">
      <alignment horizontal="center" vertical="center"/>
    </xf>
    <xf numFmtId="0" fontId="3" fillId="2" borderId="12" xfId="50" applyFont="1" applyFill="1" applyBorder="1" applyAlignment="1">
      <alignment horizontal="center" vertical="center"/>
    </xf>
    <xf numFmtId="0" fontId="3" fillId="0" borderId="0" xfId="50" applyFont="1" applyFill="1" applyBorder="1">
      <alignment vertical="center"/>
    </xf>
    <xf numFmtId="58" fontId="3" fillId="2" borderId="0" xfId="50" applyNumberFormat="1" applyFont="1" applyFill="1" applyBorder="1" applyAlignment="1">
      <alignment horizontal="center" vertical="center"/>
    </xf>
    <xf numFmtId="0" fontId="3" fillId="0" borderId="5" xfId="50" applyFont="1" applyFill="1" applyBorder="1">
      <alignment vertical="center"/>
    </xf>
    <xf numFmtId="0" fontId="3" fillId="2" borderId="13" xfId="50" applyFont="1" applyFill="1" applyBorder="1" applyAlignment="1">
      <alignment horizontal="center" vertical="center"/>
    </xf>
    <xf numFmtId="176" fontId="3" fillId="3" borderId="6" xfId="50" applyNumberFormat="1" applyFont="1" applyFill="1" applyBorder="1" applyAlignment="1">
      <alignment horizontal="center" vertical="center"/>
    </xf>
    <xf numFmtId="176" fontId="3" fillId="3" borderId="7" xfId="50" applyNumberFormat="1" applyFont="1" applyFill="1" applyBorder="1" applyAlignment="1">
      <alignment horizontal="center" vertical="center"/>
    </xf>
    <xf numFmtId="0" fontId="3" fillId="3" borderId="8" xfId="50" applyFont="1" applyFill="1" applyBorder="1" applyAlignment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8" xfId="50" applyFont="1" applyBorder="1" applyAlignment="1">
      <alignment vertical="center"/>
    </xf>
    <xf numFmtId="177" fontId="3" fillId="0" borderId="0" xfId="50" applyNumberFormat="1" applyFont="1" applyBorder="1" applyAlignment="1">
      <alignment horizontal="left" vertical="center"/>
    </xf>
    <xf numFmtId="179" fontId="4" fillId="0" borderId="8" xfId="50" applyNumberFormat="1" applyFont="1" applyBorder="1" applyAlignment="1">
      <alignment horizontal="center" vertical="center"/>
    </xf>
    <xf numFmtId="0" fontId="3" fillId="3" borderId="8" xfId="50" applyFont="1" applyFill="1" applyBorder="1" applyAlignment="1">
      <alignment horizontal="center" vertical="center" wrapText="1"/>
    </xf>
    <xf numFmtId="0" fontId="3" fillId="3" borderId="8" xfId="50" applyFont="1" applyFill="1" applyBorder="1" applyAlignment="1">
      <alignment vertical="center" wrapText="1"/>
    </xf>
    <xf numFmtId="0" fontId="6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180" fontId="0" fillId="0" borderId="0" xfId="0" applyNumberFormat="1">
      <alignment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0" fontId="0" fillId="4" borderId="8" xfId="0" applyFill="1" applyBorder="1" applyAlignment="1">
      <alignment horizontal="center" vertical="center"/>
    </xf>
    <xf numFmtId="0" fontId="7" fillId="5" borderId="8" xfId="0" applyFont="1" applyFill="1" applyBorder="1" applyAlignment="1">
      <alignment horizontal="center" vertical="center"/>
    </xf>
    <xf numFmtId="179" fontId="7" fillId="6" borderId="8" xfId="0" applyNumberFormat="1" applyFont="1" applyFill="1" applyBorder="1" applyAlignment="1">
      <alignment horizontal="center" vertical="center"/>
    </xf>
    <xf numFmtId="179" fontId="7" fillId="7" borderId="8" xfId="0" applyNumberFormat="1" applyFont="1" applyFill="1" applyBorder="1" applyAlignment="1">
      <alignment horizontal="center" vertical="center"/>
    </xf>
    <xf numFmtId="180" fontId="7" fillId="6" borderId="8" xfId="0" applyNumberFormat="1" applyFont="1" applyFill="1" applyBorder="1" applyAlignment="1">
      <alignment horizontal="center" vertical="center"/>
    </xf>
    <xf numFmtId="0" fontId="7" fillId="6" borderId="8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5" fillId="3" borderId="8" xfId="0" applyFont="1" applyFill="1" applyBorder="1" applyAlignment="1">
      <alignment horizontal="center" vertical="center"/>
    </xf>
    <xf numFmtId="180" fontId="0" fillId="0" borderId="8" xfId="0" applyNumberFormat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6" fillId="8" borderId="8" xfId="0" applyFont="1" applyFill="1" applyBorder="1" applyAlignment="1">
      <alignment horizontal="center" vertical="center"/>
    </xf>
    <xf numFmtId="0" fontId="8" fillId="8" borderId="8" xfId="0" applyFont="1" applyFill="1" applyBorder="1" applyAlignment="1">
      <alignment horizontal="center" vertical="center"/>
    </xf>
    <xf numFmtId="180" fontId="6" fillId="8" borderId="8" xfId="0" applyNumberFormat="1" applyFont="1" applyFill="1" applyBorder="1" applyAlignment="1">
      <alignment horizontal="right" vertical="center"/>
    </xf>
    <xf numFmtId="0" fontId="0" fillId="0" borderId="9" xfId="0" applyBorder="1" applyAlignment="1">
      <alignment horizontal="center" vertical="center"/>
    </xf>
    <xf numFmtId="0" fontId="5" fillId="3" borderId="9" xfId="0" applyFont="1" applyFill="1" applyBorder="1" applyAlignment="1">
      <alignment horizontal="center" vertical="center"/>
    </xf>
    <xf numFmtId="180" fontId="0" fillId="0" borderId="9" xfId="0" applyNumberFormat="1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5" fillId="3" borderId="15" xfId="0" applyFont="1" applyFill="1" applyBorder="1" applyAlignment="1">
      <alignment horizontal="center" vertical="center"/>
    </xf>
    <xf numFmtId="180" fontId="0" fillId="0" borderId="15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5" fillId="3" borderId="11" xfId="0" applyFont="1" applyFill="1" applyBorder="1" applyAlignment="1">
      <alignment horizontal="center" vertical="center"/>
    </xf>
    <xf numFmtId="180" fontId="0" fillId="0" borderId="1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8" fillId="6" borderId="6" xfId="0" applyFont="1" applyFill="1" applyBorder="1" applyAlignment="1">
      <alignment horizontal="center" vertical="center"/>
    </xf>
    <xf numFmtId="0" fontId="8" fillId="6" borderId="14" xfId="0" applyFont="1" applyFill="1" applyBorder="1" applyAlignment="1">
      <alignment horizontal="center" vertical="center"/>
    </xf>
    <xf numFmtId="0" fontId="7" fillId="7" borderId="14" xfId="0" applyFont="1" applyFill="1" applyBorder="1" applyAlignment="1">
      <alignment horizontal="center" vertical="center"/>
    </xf>
    <xf numFmtId="177" fontId="8" fillId="3" borderId="6" xfId="0" applyNumberFormat="1" applyFont="1" applyFill="1" applyBorder="1" applyAlignment="1">
      <alignment horizontal="center" vertical="center"/>
    </xf>
    <xf numFmtId="177" fontId="8" fillId="3" borderId="14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180" fontId="6" fillId="0" borderId="0" xfId="0" applyNumberFormat="1" applyFont="1" applyAlignment="1">
      <alignment horizontal="center" vertical="center"/>
    </xf>
    <xf numFmtId="0" fontId="1" fillId="0" borderId="0" xfId="50" applyFont="1" applyAlignment="1">
      <alignment vertical="center"/>
    </xf>
    <xf numFmtId="0" fontId="0" fillId="0" borderId="8" xfId="0" applyBorder="1">
      <alignment vertical="center"/>
    </xf>
    <xf numFmtId="0" fontId="9" fillId="0" borderId="9" xfId="0" applyFont="1" applyBorder="1" applyAlignment="1">
      <alignment horizontal="left" vertical="center" wrapText="1"/>
    </xf>
    <xf numFmtId="0" fontId="9" fillId="0" borderId="11" xfId="0" applyFont="1" applyBorder="1" applyAlignment="1">
      <alignment horizontal="left" vertical="center" wrapText="1"/>
    </xf>
    <xf numFmtId="0" fontId="6" fillId="8" borderId="8" xfId="0" applyFont="1" applyFill="1" applyBorder="1">
      <alignment vertical="center"/>
    </xf>
    <xf numFmtId="0" fontId="9" fillId="0" borderId="15" xfId="0" applyFont="1" applyBorder="1" applyAlignment="1">
      <alignment horizontal="left" vertical="center" wrapText="1"/>
    </xf>
    <xf numFmtId="0" fontId="9" fillId="0" borderId="9" xfId="0" applyFont="1" applyBorder="1" applyAlignment="1">
      <alignment horizontal="left" vertical="center"/>
    </xf>
    <xf numFmtId="0" fontId="9" fillId="0" borderId="11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9" fillId="0" borderId="11" xfId="0" applyFont="1" applyBorder="1" applyAlignment="1">
      <alignment horizontal="left" vertical="center" wrapText="1"/>
    </xf>
    <xf numFmtId="0" fontId="0" fillId="0" borderId="15" xfId="0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9" fillId="0" borderId="15" xfId="0" applyFont="1" applyBorder="1" applyAlignment="1">
      <alignment horizontal="center" vertical="center"/>
    </xf>
    <xf numFmtId="0" fontId="0" fillId="0" borderId="9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9" fillId="0" borderId="8" xfId="0" applyFont="1" applyBorder="1">
      <alignment vertical="center"/>
    </xf>
    <xf numFmtId="0" fontId="7" fillId="9" borderId="8" xfId="0" applyFont="1" applyFill="1" applyBorder="1" applyAlignment="1">
      <alignment horizontal="center" vertical="center"/>
    </xf>
    <xf numFmtId="179" fontId="8" fillId="0" borderId="8" xfId="0" applyNumberFormat="1" applyFont="1" applyBorder="1" applyAlignment="1">
      <alignment horizontal="center" vertical="center"/>
    </xf>
  </cellXfs>
  <cellStyles count="52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657225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23825" y="19050"/>
          <a:ext cx="1343025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61"/>
  <sheetViews>
    <sheetView tabSelected="1" view="pageBreakPreview" zoomScaleNormal="100" zoomScaleSheetLayoutView="100" topLeftCell="A47" workbookViewId="0">
      <selection activeCell="H11" sqref="H11"/>
    </sheetView>
  </sheetViews>
  <sheetFormatPr defaultColWidth="9" defaultRowHeight="21" customHeight="1"/>
  <cols>
    <col min="1" max="1" width="9" style="59"/>
    <col min="2" max="2" width="16.75" customWidth="1"/>
    <col min="3" max="3" width="11.5" style="60"/>
    <col min="5" max="5" width="12.875" customWidth="1"/>
    <col min="6" max="6" width="11.5"/>
    <col min="7" max="8" width="11.625" customWidth="1"/>
    <col min="9" max="9" width="18.375" customWidth="1"/>
    <col min="10" max="10" width="39.5" customWidth="1"/>
  </cols>
  <sheetData>
    <row r="2" customHeight="1" spans="3:12">
      <c r="C2" s="2" t="s">
        <v>0</v>
      </c>
      <c r="D2" s="2"/>
      <c r="E2" s="2"/>
      <c r="F2" s="2"/>
      <c r="G2" s="2"/>
      <c r="H2" s="2"/>
      <c r="I2" s="94"/>
      <c r="J2" s="94"/>
      <c r="K2" s="94"/>
      <c r="L2" s="94"/>
    </row>
    <row r="4" customHeight="1" spans="8:10">
      <c r="H4" s="61" t="s">
        <v>1</v>
      </c>
      <c r="I4" s="61"/>
      <c r="J4" s="61" t="s">
        <v>2</v>
      </c>
    </row>
    <row r="5" customHeight="1" spans="8:10">
      <c r="H5" s="62"/>
      <c r="I5" s="62"/>
      <c r="J5" s="62"/>
    </row>
    <row r="6" customHeight="1" spans="1:10">
      <c r="A6" s="63" t="s">
        <v>3</v>
      </c>
      <c r="B6" s="64" t="s">
        <v>4</v>
      </c>
      <c r="C6" s="65" t="s">
        <v>5</v>
      </c>
      <c r="D6" s="65"/>
      <c r="E6" s="65"/>
      <c r="F6" s="66" t="s">
        <v>6</v>
      </c>
      <c r="G6" s="66"/>
      <c r="H6" s="66"/>
      <c r="I6" s="66"/>
      <c r="J6" s="64" t="s">
        <v>7</v>
      </c>
    </row>
    <row r="7" customHeight="1" spans="1:10">
      <c r="A7" s="63"/>
      <c r="B7" s="64"/>
      <c r="C7" s="67" t="s">
        <v>8</v>
      </c>
      <c r="D7" s="68" t="s">
        <v>9</v>
      </c>
      <c r="E7" s="65" t="s">
        <v>10</v>
      </c>
      <c r="F7" s="66" t="s">
        <v>11</v>
      </c>
      <c r="G7" s="66" t="s">
        <v>12</v>
      </c>
      <c r="H7" s="66" t="s">
        <v>13</v>
      </c>
      <c r="I7" s="66" t="s">
        <v>14</v>
      </c>
      <c r="J7" s="64"/>
    </row>
    <row r="8" customHeight="1" spans="1:10">
      <c r="A8" s="69">
        <v>1</v>
      </c>
      <c r="B8" s="70" t="s">
        <v>15</v>
      </c>
      <c r="C8" s="71">
        <v>0</v>
      </c>
      <c r="D8" s="72">
        <v>1</v>
      </c>
      <c r="E8" s="71">
        <f>C8*D8</f>
        <v>0</v>
      </c>
      <c r="F8" s="71">
        <v>0</v>
      </c>
      <c r="G8" s="71">
        <v>0</v>
      </c>
      <c r="H8" s="71">
        <f>F8+G8</f>
        <v>0</v>
      </c>
      <c r="I8" s="95"/>
      <c r="J8" s="96" t="s">
        <v>16</v>
      </c>
    </row>
    <row r="9" customHeight="1" spans="1:10">
      <c r="A9" s="69"/>
      <c r="B9" s="70"/>
      <c r="C9" s="71"/>
      <c r="D9" s="72"/>
      <c r="E9" s="71"/>
      <c r="F9" s="71">
        <v>0</v>
      </c>
      <c r="G9" s="71">
        <v>0</v>
      </c>
      <c r="H9" s="71">
        <f>F9+G9</f>
        <v>0</v>
      </c>
      <c r="I9" s="95"/>
      <c r="J9" s="97"/>
    </row>
    <row r="10" customHeight="1" spans="1:10">
      <c r="A10" s="69"/>
      <c r="B10" s="70"/>
      <c r="C10" s="71"/>
      <c r="D10" s="72"/>
      <c r="E10" s="71"/>
      <c r="F10" s="71">
        <v>0</v>
      </c>
      <c r="G10" s="71">
        <v>0</v>
      </c>
      <c r="H10" s="71">
        <f>F10+G10</f>
        <v>0</v>
      </c>
      <c r="I10" s="95"/>
      <c r="J10" s="97"/>
    </row>
    <row r="11" customHeight="1" spans="1:10">
      <c r="A11" s="69"/>
      <c r="B11" s="70"/>
      <c r="C11" s="71"/>
      <c r="D11" s="72"/>
      <c r="E11" s="71"/>
      <c r="F11" s="71">
        <v>0</v>
      </c>
      <c r="G11" s="71">
        <v>0</v>
      </c>
      <c r="H11" s="71">
        <f>F11+G11</f>
        <v>0</v>
      </c>
      <c r="I11" s="95"/>
      <c r="J11" s="97"/>
    </row>
    <row r="12" customHeight="1" spans="1:10">
      <c r="A12" s="69"/>
      <c r="B12" s="70"/>
      <c r="C12" s="71"/>
      <c r="D12" s="72"/>
      <c r="E12" s="71"/>
      <c r="F12" s="71">
        <v>0</v>
      </c>
      <c r="G12" s="71">
        <v>0</v>
      </c>
      <c r="H12" s="71">
        <f>F12+G12</f>
        <v>0</v>
      </c>
      <c r="I12" s="95"/>
      <c r="J12" s="97"/>
    </row>
    <row r="13" s="58" customFormat="1" customHeight="1" spans="1:10">
      <c r="A13" s="73"/>
      <c r="B13" s="74" t="s">
        <v>17</v>
      </c>
      <c r="C13" s="75">
        <f>SUM(C8)</f>
        <v>0</v>
      </c>
      <c r="D13" s="75">
        <f>SUM(D8)</f>
        <v>1</v>
      </c>
      <c r="E13" s="75">
        <f>SUM(E8)</f>
        <v>0</v>
      </c>
      <c r="F13" s="75">
        <f>SUM(F8:F12)</f>
        <v>0</v>
      </c>
      <c r="G13" s="75">
        <f t="shared" ref="G13:H13" si="0">SUM(G8:G12)</f>
        <v>0</v>
      </c>
      <c r="H13" s="75">
        <f t="shared" si="0"/>
        <v>0</v>
      </c>
      <c r="I13" s="98"/>
      <c r="J13" s="99"/>
    </row>
    <row r="14" customHeight="1" spans="1:10">
      <c r="A14" s="76">
        <v>2</v>
      </c>
      <c r="B14" s="77" t="s">
        <v>18</v>
      </c>
      <c r="C14" s="78">
        <v>0</v>
      </c>
      <c r="D14" s="76"/>
      <c r="E14" s="78">
        <f>C14*D14</f>
        <v>0</v>
      </c>
      <c r="F14" s="71">
        <v>166</v>
      </c>
      <c r="G14" s="71">
        <v>0</v>
      </c>
      <c r="H14" s="71">
        <f>F14+G14</f>
        <v>166</v>
      </c>
      <c r="I14" s="95"/>
      <c r="J14" s="96" t="s">
        <v>19</v>
      </c>
    </row>
    <row r="15" customHeight="1" spans="1:10">
      <c r="A15" s="79"/>
      <c r="B15" s="80"/>
      <c r="C15" s="81"/>
      <c r="D15" s="79"/>
      <c r="E15" s="81"/>
      <c r="F15" s="71">
        <v>600</v>
      </c>
      <c r="G15" s="71">
        <v>0</v>
      </c>
      <c r="H15" s="71">
        <f t="shared" ref="H15" si="1">F15+G15</f>
        <v>600</v>
      </c>
      <c r="I15" s="95"/>
      <c r="J15" s="97"/>
    </row>
    <row r="16" s="58" customFormat="1" customHeight="1" spans="1:10">
      <c r="A16" s="73"/>
      <c r="B16" s="74" t="s">
        <v>20</v>
      </c>
      <c r="C16" s="75">
        <f>SUM(C14)</f>
        <v>0</v>
      </c>
      <c r="D16" s="75">
        <f>SUM(D14)</f>
        <v>0</v>
      </c>
      <c r="E16" s="75">
        <f>SUM(E14)</f>
        <v>0</v>
      </c>
      <c r="F16" s="75">
        <f>SUM(F14:F15)</f>
        <v>766</v>
      </c>
      <c r="G16" s="75">
        <f>SUM(G14:G15)</f>
        <v>0</v>
      </c>
      <c r="H16" s="75">
        <f>SUM(H14:H15)</f>
        <v>766</v>
      </c>
      <c r="I16" s="98"/>
      <c r="J16" s="99"/>
    </row>
    <row r="17" customHeight="1" spans="1:10">
      <c r="A17" s="69">
        <v>3</v>
      </c>
      <c r="B17" s="70" t="s">
        <v>21</v>
      </c>
      <c r="C17" s="71">
        <v>0</v>
      </c>
      <c r="D17" s="72"/>
      <c r="E17" s="71">
        <f>C17*D17</f>
        <v>0</v>
      </c>
      <c r="F17" s="71">
        <v>0</v>
      </c>
      <c r="G17" s="71">
        <v>0</v>
      </c>
      <c r="H17" s="71">
        <f>F17+G17</f>
        <v>0</v>
      </c>
      <c r="I17" s="95"/>
      <c r="J17" s="100" t="s">
        <v>22</v>
      </c>
    </row>
    <row r="18" customHeight="1" spans="1:10">
      <c r="A18" s="69"/>
      <c r="B18" s="70"/>
      <c r="C18" s="71"/>
      <c r="D18" s="72"/>
      <c r="E18" s="71"/>
      <c r="F18" s="71">
        <v>0</v>
      </c>
      <c r="G18" s="71">
        <v>0</v>
      </c>
      <c r="H18" s="71">
        <f>F18+G18</f>
        <v>0</v>
      </c>
      <c r="I18" s="95"/>
      <c r="J18" s="101"/>
    </row>
    <row r="19" customHeight="1" spans="1:10">
      <c r="A19" s="69"/>
      <c r="B19" s="70"/>
      <c r="C19" s="71"/>
      <c r="D19" s="72"/>
      <c r="E19" s="71"/>
      <c r="F19" s="71">
        <v>0</v>
      </c>
      <c r="G19" s="71">
        <v>0</v>
      </c>
      <c r="H19" s="71">
        <f>F19+G19</f>
        <v>0</v>
      </c>
      <c r="I19" s="95"/>
      <c r="J19" s="101"/>
    </row>
    <row r="20" customHeight="1" spans="1:10">
      <c r="A20" s="69"/>
      <c r="B20" s="70"/>
      <c r="C20" s="71"/>
      <c r="D20" s="72"/>
      <c r="E20" s="71"/>
      <c r="F20" s="71">
        <v>0</v>
      </c>
      <c r="G20" s="71">
        <v>0</v>
      </c>
      <c r="H20" s="71">
        <f>F20+G20</f>
        <v>0</v>
      </c>
      <c r="I20" s="95"/>
      <c r="J20" s="101"/>
    </row>
    <row r="21" s="58" customFormat="1" customHeight="1" spans="1:10">
      <c r="A21" s="73"/>
      <c r="B21" s="74" t="s">
        <v>23</v>
      </c>
      <c r="C21" s="75">
        <f>SUM(C17)</f>
        <v>0</v>
      </c>
      <c r="D21" s="75">
        <f t="shared" ref="D21:E21" si="2">SUM(D17)</f>
        <v>0</v>
      </c>
      <c r="E21" s="75">
        <f t="shared" si="2"/>
        <v>0</v>
      </c>
      <c r="F21" s="75">
        <f>SUM(F17:F20)</f>
        <v>0</v>
      </c>
      <c r="G21" s="75">
        <f t="shared" ref="G21:H21" si="3">SUM(G17:G20)</f>
        <v>0</v>
      </c>
      <c r="H21" s="75">
        <f t="shared" si="3"/>
        <v>0</v>
      </c>
      <c r="I21" s="98"/>
      <c r="J21" s="102"/>
    </row>
    <row r="22" customHeight="1" spans="1:10">
      <c r="A22" s="69">
        <v>4</v>
      </c>
      <c r="B22" s="70" t="s">
        <v>24</v>
      </c>
      <c r="C22" s="71">
        <v>0</v>
      </c>
      <c r="D22" s="72"/>
      <c r="E22" s="71">
        <f>C22*D22</f>
        <v>0</v>
      </c>
      <c r="F22" s="71">
        <v>0</v>
      </c>
      <c r="G22" s="71">
        <v>0</v>
      </c>
      <c r="H22" s="71">
        <f>F22+G22</f>
        <v>0</v>
      </c>
      <c r="I22" s="95"/>
      <c r="J22" s="100" t="s">
        <v>25</v>
      </c>
    </row>
    <row r="23" customHeight="1" spans="1:10">
      <c r="A23" s="69"/>
      <c r="B23" s="70"/>
      <c r="C23" s="71"/>
      <c r="D23" s="72"/>
      <c r="E23" s="71"/>
      <c r="F23" s="71">
        <v>0</v>
      </c>
      <c r="G23" s="71">
        <v>0</v>
      </c>
      <c r="H23" s="71">
        <f>F23+G23</f>
        <v>0</v>
      </c>
      <c r="I23" s="95"/>
      <c r="J23" s="101"/>
    </row>
    <row r="24" s="58" customFormat="1" customHeight="1" spans="1:10">
      <c r="A24" s="73"/>
      <c r="B24" s="74" t="s">
        <v>26</v>
      </c>
      <c r="C24" s="75">
        <f>SUM(C22)</f>
        <v>0</v>
      </c>
      <c r="D24" s="75">
        <f t="shared" ref="D24:E24" si="4">SUM(D22)</f>
        <v>0</v>
      </c>
      <c r="E24" s="75">
        <f t="shared" si="4"/>
        <v>0</v>
      </c>
      <c r="F24" s="75">
        <f>SUM(F22:F23)</f>
        <v>0</v>
      </c>
      <c r="G24" s="75">
        <f t="shared" ref="G24:H24" si="5">SUM(G22:G23)</f>
        <v>0</v>
      </c>
      <c r="H24" s="75">
        <f t="shared" si="5"/>
        <v>0</v>
      </c>
      <c r="I24" s="98"/>
      <c r="J24" s="102"/>
    </row>
    <row r="25" customHeight="1" spans="1:10">
      <c r="A25" s="76">
        <v>5</v>
      </c>
      <c r="B25" s="77" t="s">
        <v>27</v>
      </c>
      <c r="C25" s="78">
        <v>0</v>
      </c>
      <c r="D25" s="76"/>
      <c r="E25" s="78">
        <f>C25*D25</f>
        <v>0</v>
      </c>
      <c r="F25" s="71">
        <v>0</v>
      </c>
      <c r="G25" s="71">
        <v>35</v>
      </c>
      <c r="H25" s="71">
        <f>F25+G25</f>
        <v>35</v>
      </c>
      <c r="I25" s="103" t="s">
        <v>28</v>
      </c>
      <c r="J25" s="96" t="s">
        <v>29</v>
      </c>
    </row>
    <row r="26" customHeight="1" spans="1:10">
      <c r="A26" s="82"/>
      <c r="B26" s="83"/>
      <c r="C26" s="84"/>
      <c r="D26" s="82"/>
      <c r="E26" s="84"/>
      <c r="F26" s="71">
        <v>0</v>
      </c>
      <c r="G26" s="71">
        <v>40</v>
      </c>
      <c r="H26" s="71">
        <f>F26+G26</f>
        <v>40</v>
      </c>
      <c r="I26" s="104"/>
      <c r="J26" s="105"/>
    </row>
    <row r="27" customHeight="1" spans="1:10">
      <c r="A27" s="79"/>
      <c r="B27" s="80"/>
      <c r="C27" s="81"/>
      <c r="D27" s="79"/>
      <c r="E27" s="81"/>
      <c r="F27" s="71">
        <v>0</v>
      </c>
      <c r="G27" s="71">
        <v>45</v>
      </c>
      <c r="H27" s="71">
        <f t="shared" ref="H27" si="6">F27+G27</f>
        <v>45</v>
      </c>
      <c r="I27" s="106"/>
      <c r="J27" s="97"/>
    </row>
    <row r="28" s="58" customFormat="1" customHeight="1" spans="1:10">
      <c r="A28" s="73"/>
      <c r="B28" s="74" t="s">
        <v>30</v>
      </c>
      <c r="C28" s="75">
        <f>SUM(C25)</f>
        <v>0</v>
      </c>
      <c r="D28" s="75">
        <f t="shared" ref="D28:E28" si="7">SUM(D25)</f>
        <v>0</v>
      </c>
      <c r="E28" s="75">
        <f t="shared" si="7"/>
        <v>0</v>
      </c>
      <c r="F28" s="75">
        <f>SUM(F25:F27)</f>
        <v>0</v>
      </c>
      <c r="G28" s="75">
        <f>SUM(G25:G27)</f>
        <v>120</v>
      </c>
      <c r="H28" s="75">
        <f>SUM(H25:H27)</f>
        <v>120</v>
      </c>
      <c r="I28" s="98"/>
      <c r="J28" s="99"/>
    </row>
    <row r="29" customHeight="1" spans="1:10">
      <c r="A29" s="69">
        <v>6</v>
      </c>
      <c r="B29" s="70" t="s">
        <v>31</v>
      </c>
      <c r="C29" s="71">
        <v>0</v>
      </c>
      <c r="D29" s="72"/>
      <c r="E29" s="71">
        <f>C29*D29</f>
        <v>0</v>
      </c>
      <c r="F29" s="71">
        <v>0</v>
      </c>
      <c r="G29" s="71">
        <v>0</v>
      </c>
      <c r="H29" s="71">
        <f t="shared" ref="H27:H46" si="8">F29+G29</f>
        <v>0</v>
      </c>
      <c r="I29" s="95"/>
      <c r="J29" s="96" t="s">
        <v>32</v>
      </c>
    </row>
    <row r="30" customHeight="1" spans="1:10">
      <c r="A30" s="69"/>
      <c r="B30" s="70"/>
      <c r="C30" s="71"/>
      <c r="D30" s="72"/>
      <c r="E30" s="71"/>
      <c r="F30" s="71">
        <v>0</v>
      </c>
      <c r="G30" s="71">
        <v>0</v>
      </c>
      <c r="H30" s="71">
        <f t="shared" si="8"/>
        <v>0</v>
      </c>
      <c r="I30" s="95"/>
      <c r="J30" s="101"/>
    </row>
    <row r="31" customHeight="1" spans="1:10">
      <c r="A31" s="69"/>
      <c r="B31" s="70"/>
      <c r="C31" s="71"/>
      <c r="D31" s="72"/>
      <c r="E31" s="71"/>
      <c r="F31" s="71">
        <v>0</v>
      </c>
      <c r="G31" s="71">
        <v>0</v>
      </c>
      <c r="H31" s="71">
        <f t="shared" si="8"/>
        <v>0</v>
      </c>
      <c r="I31" s="95"/>
      <c r="J31" s="101"/>
    </row>
    <row r="32" customHeight="1" spans="1:10">
      <c r="A32" s="69"/>
      <c r="B32" s="70"/>
      <c r="C32" s="71"/>
      <c r="D32" s="72"/>
      <c r="E32" s="71"/>
      <c r="F32" s="71">
        <v>0</v>
      </c>
      <c r="G32" s="71">
        <v>0</v>
      </c>
      <c r="H32" s="71">
        <f t="shared" si="8"/>
        <v>0</v>
      </c>
      <c r="I32" s="95"/>
      <c r="J32" s="101"/>
    </row>
    <row r="33" s="58" customFormat="1" customHeight="1" spans="1:10">
      <c r="A33" s="73"/>
      <c r="B33" s="74" t="s">
        <v>33</v>
      </c>
      <c r="C33" s="75">
        <f>SUM(C29)</f>
        <v>0</v>
      </c>
      <c r="D33" s="75">
        <f t="shared" ref="D33:E33" si="9">SUM(D29)</f>
        <v>0</v>
      </c>
      <c r="E33" s="75">
        <f t="shared" si="9"/>
        <v>0</v>
      </c>
      <c r="F33" s="75">
        <f>SUM(F29:F32)</f>
        <v>0</v>
      </c>
      <c r="G33" s="75">
        <f t="shared" ref="G33:H33" si="10">SUM(G29:G32)</f>
        <v>0</v>
      </c>
      <c r="H33" s="75">
        <f t="shared" si="10"/>
        <v>0</v>
      </c>
      <c r="I33" s="98"/>
      <c r="J33" s="102"/>
    </row>
    <row r="34" customHeight="1" spans="1:10">
      <c r="A34" s="69">
        <v>7</v>
      </c>
      <c r="B34" s="70" t="s">
        <v>34</v>
      </c>
      <c r="C34" s="71">
        <v>0</v>
      </c>
      <c r="D34" s="72"/>
      <c r="E34" s="71">
        <f>C34*D34</f>
        <v>0</v>
      </c>
      <c r="F34" s="71">
        <v>0</v>
      </c>
      <c r="G34" s="71">
        <v>0</v>
      </c>
      <c r="H34" s="71">
        <f t="shared" si="8"/>
        <v>0</v>
      </c>
      <c r="I34" s="95"/>
      <c r="J34" s="107"/>
    </row>
    <row r="35" customHeight="1" spans="1:10">
      <c r="A35" s="69"/>
      <c r="B35" s="70"/>
      <c r="C35" s="71"/>
      <c r="D35" s="72"/>
      <c r="E35" s="71"/>
      <c r="F35" s="71">
        <v>0</v>
      </c>
      <c r="G35" s="71">
        <v>0</v>
      </c>
      <c r="H35" s="71">
        <f t="shared" si="8"/>
        <v>0</v>
      </c>
      <c r="I35" s="95"/>
      <c r="J35" s="108"/>
    </row>
    <row r="36" customHeight="1" spans="1:10">
      <c r="A36" s="69"/>
      <c r="B36" s="70"/>
      <c r="C36" s="71"/>
      <c r="D36" s="72"/>
      <c r="E36" s="71"/>
      <c r="F36" s="71">
        <v>0</v>
      </c>
      <c r="G36" s="71">
        <v>0</v>
      </c>
      <c r="H36" s="71">
        <f t="shared" si="8"/>
        <v>0</v>
      </c>
      <c r="I36" s="95"/>
      <c r="J36" s="108"/>
    </row>
    <row r="37" customHeight="1" spans="1:10">
      <c r="A37" s="69"/>
      <c r="B37" s="70"/>
      <c r="C37" s="71"/>
      <c r="D37" s="72"/>
      <c r="E37" s="71"/>
      <c r="F37" s="71">
        <v>0</v>
      </c>
      <c r="G37" s="71">
        <v>0</v>
      </c>
      <c r="H37" s="71">
        <f t="shared" si="8"/>
        <v>0</v>
      </c>
      <c r="I37" s="95"/>
      <c r="J37" s="108"/>
    </row>
    <row r="38" s="58" customFormat="1" customHeight="1" spans="1:10">
      <c r="A38" s="73"/>
      <c r="B38" s="74" t="s">
        <v>35</v>
      </c>
      <c r="C38" s="75">
        <f>SUM(C34)</f>
        <v>0</v>
      </c>
      <c r="D38" s="75">
        <f t="shared" ref="D38:E38" si="11">SUM(D34)</f>
        <v>0</v>
      </c>
      <c r="E38" s="75">
        <f t="shared" si="11"/>
        <v>0</v>
      </c>
      <c r="F38" s="75">
        <f>SUM(F34:F37)</f>
        <v>0</v>
      </c>
      <c r="G38" s="75">
        <f t="shared" ref="G38:H38" si="12">SUM(G34:G37)</f>
        <v>0</v>
      </c>
      <c r="H38" s="75">
        <f t="shared" si="12"/>
        <v>0</v>
      </c>
      <c r="I38" s="98"/>
      <c r="J38" s="109"/>
    </row>
    <row r="39" customHeight="1" spans="1:10">
      <c r="A39" s="69">
        <v>8</v>
      </c>
      <c r="B39" s="70" t="s">
        <v>36</v>
      </c>
      <c r="C39" s="71">
        <v>0</v>
      </c>
      <c r="D39" s="72"/>
      <c r="E39" s="71">
        <f>C39*D39</f>
        <v>0</v>
      </c>
      <c r="F39" s="71">
        <v>0</v>
      </c>
      <c r="G39" s="71">
        <v>0</v>
      </c>
      <c r="H39" s="71">
        <f t="shared" si="8"/>
        <v>0</v>
      </c>
      <c r="I39" s="95"/>
      <c r="J39" s="100" t="s">
        <v>37</v>
      </c>
    </row>
    <row r="40" customHeight="1" spans="1:10">
      <c r="A40" s="69"/>
      <c r="B40" s="70"/>
      <c r="C40" s="71"/>
      <c r="D40" s="72"/>
      <c r="E40" s="71"/>
      <c r="F40" s="71">
        <v>0</v>
      </c>
      <c r="G40" s="71">
        <v>0</v>
      </c>
      <c r="H40" s="71">
        <f t="shared" si="8"/>
        <v>0</v>
      </c>
      <c r="I40" s="95"/>
      <c r="J40" s="101"/>
    </row>
    <row r="41" s="58" customFormat="1" customHeight="1" spans="1:10">
      <c r="A41" s="73"/>
      <c r="B41" s="74" t="s">
        <v>38</v>
      </c>
      <c r="C41" s="75">
        <f>SUM(C39)</f>
        <v>0</v>
      </c>
      <c r="D41" s="75">
        <f t="shared" ref="D41:E41" si="13">SUM(D39)</f>
        <v>0</v>
      </c>
      <c r="E41" s="75">
        <f t="shared" si="13"/>
        <v>0</v>
      </c>
      <c r="F41" s="75">
        <f>SUM(F39:F40)</f>
        <v>0</v>
      </c>
      <c r="G41" s="75">
        <f t="shared" ref="G41:H41" si="14">SUM(G39:G40)</f>
        <v>0</v>
      </c>
      <c r="H41" s="75">
        <f t="shared" si="14"/>
        <v>0</v>
      </c>
      <c r="I41" s="98"/>
      <c r="J41" s="102"/>
    </row>
    <row r="42" customHeight="1" spans="1:10">
      <c r="A42" s="69">
        <v>9</v>
      </c>
      <c r="B42" s="70" t="s">
        <v>39</v>
      </c>
      <c r="C42" s="71">
        <v>0</v>
      </c>
      <c r="D42" s="72" t="s">
        <v>40</v>
      </c>
      <c r="E42" s="71">
        <v>0</v>
      </c>
      <c r="F42" s="71">
        <v>0</v>
      </c>
      <c r="G42" s="71">
        <v>0</v>
      </c>
      <c r="H42" s="71">
        <f t="shared" si="8"/>
        <v>0</v>
      </c>
      <c r="I42" s="95"/>
      <c r="J42" s="96" t="s">
        <v>41</v>
      </c>
    </row>
    <row r="43" customHeight="1" spans="1:10">
      <c r="A43" s="69"/>
      <c r="B43" s="70"/>
      <c r="C43" s="71"/>
      <c r="D43" s="72"/>
      <c r="E43" s="71"/>
      <c r="F43" s="71">
        <v>0</v>
      </c>
      <c r="G43" s="71">
        <v>0</v>
      </c>
      <c r="H43" s="71">
        <f t="shared" si="8"/>
        <v>0</v>
      </c>
      <c r="I43" s="95"/>
      <c r="J43" s="97"/>
    </row>
    <row r="44" customHeight="1" spans="1:10">
      <c r="A44" s="69"/>
      <c r="B44" s="70"/>
      <c r="C44" s="71"/>
      <c r="D44" s="72"/>
      <c r="E44" s="71"/>
      <c r="F44" s="71">
        <v>0</v>
      </c>
      <c r="G44" s="71">
        <v>0</v>
      </c>
      <c r="H44" s="71">
        <f t="shared" si="8"/>
        <v>0</v>
      </c>
      <c r="I44" s="95"/>
      <c r="J44" s="97"/>
    </row>
    <row r="45" s="58" customFormat="1" customHeight="1" spans="1:10">
      <c r="A45" s="73"/>
      <c r="B45" s="74" t="s">
        <v>42</v>
      </c>
      <c r="C45" s="75">
        <f>SUM(C42)</f>
        <v>0</v>
      </c>
      <c r="D45" s="75">
        <f t="shared" ref="D45:E45" si="15">SUM(D42)</f>
        <v>0</v>
      </c>
      <c r="E45" s="75">
        <f t="shared" si="15"/>
        <v>0</v>
      </c>
      <c r="F45" s="75">
        <f>SUM(F42:F44)</f>
        <v>0</v>
      </c>
      <c r="G45" s="75">
        <f t="shared" ref="G45:H45" si="16">SUM(G42:G44)</f>
        <v>0</v>
      </c>
      <c r="H45" s="75">
        <f t="shared" si="16"/>
        <v>0</v>
      </c>
      <c r="I45" s="98"/>
      <c r="J45" s="99"/>
    </row>
    <row r="46" customHeight="1" spans="1:10">
      <c r="A46" s="76">
        <v>10</v>
      </c>
      <c r="B46" s="70" t="s">
        <v>43</v>
      </c>
      <c r="C46" s="71">
        <v>0</v>
      </c>
      <c r="D46" s="72"/>
      <c r="E46" s="71">
        <f>C46*D46</f>
        <v>0</v>
      </c>
      <c r="F46" s="71">
        <v>448</v>
      </c>
      <c r="G46" s="71">
        <v>0</v>
      </c>
      <c r="H46" s="71">
        <f t="shared" si="8"/>
        <v>448</v>
      </c>
      <c r="I46" s="95" t="s">
        <v>44</v>
      </c>
      <c r="J46" s="107"/>
    </row>
    <row r="47" customHeight="1" spans="1:10">
      <c r="A47" s="85"/>
      <c r="B47" s="70"/>
      <c r="C47" s="71"/>
      <c r="D47" s="72"/>
      <c r="E47" s="71"/>
      <c r="F47" s="71">
        <v>0</v>
      </c>
      <c r="G47" s="71">
        <v>800</v>
      </c>
      <c r="H47" s="71">
        <f t="shared" ref="H47:H52" si="17">F47+G47</f>
        <v>800</v>
      </c>
      <c r="I47" s="110" t="s">
        <v>45</v>
      </c>
      <c r="J47" s="108"/>
    </row>
    <row r="48" customHeight="1" spans="1:10">
      <c r="A48" s="85"/>
      <c r="B48" s="70"/>
      <c r="C48" s="71"/>
      <c r="D48" s="72"/>
      <c r="E48" s="71"/>
      <c r="F48" s="71">
        <v>0</v>
      </c>
      <c r="G48" s="71">
        <v>260</v>
      </c>
      <c r="H48" s="71">
        <f t="shared" si="17"/>
        <v>260</v>
      </c>
      <c r="I48" s="111"/>
      <c r="J48" s="108"/>
    </row>
    <row r="49" customHeight="1" spans="1:10">
      <c r="A49" s="85"/>
      <c r="B49" s="70"/>
      <c r="C49" s="71"/>
      <c r="D49" s="72"/>
      <c r="E49" s="71"/>
      <c r="F49" s="71">
        <v>0</v>
      </c>
      <c r="G49" s="71">
        <v>50</v>
      </c>
      <c r="H49" s="71">
        <f t="shared" si="17"/>
        <v>50</v>
      </c>
      <c r="I49" s="112"/>
      <c r="J49" s="108"/>
    </row>
    <row r="50" customHeight="1" spans="1:10">
      <c r="A50" s="85"/>
      <c r="B50" s="70"/>
      <c r="C50" s="71"/>
      <c r="D50" s="72"/>
      <c r="E50" s="71"/>
      <c r="F50" s="71">
        <v>0</v>
      </c>
      <c r="G50" s="71">
        <v>25</v>
      </c>
      <c r="H50" s="71">
        <f t="shared" si="17"/>
        <v>25</v>
      </c>
      <c r="I50" s="95" t="s">
        <v>46</v>
      </c>
      <c r="J50" s="108"/>
    </row>
    <row r="51" customHeight="1" spans="1:10">
      <c r="A51" s="85"/>
      <c r="B51" s="70"/>
      <c r="C51" s="71"/>
      <c r="D51" s="72"/>
      <c r="E51" s="71"/>
      <c r="F51" s="71">
        <v>0</v>
      </c>
      <c r="G51" s="71">
        <v>0</v>
      </c>
      <c r="H51" s="71">
        <f t="shared" si="17"/>
        <v>0</v>
      </c>
      <c r="I51" s="95"/>
      <c r="J51" s="108"/>
    </row>
    <row r="52" customHeight="1" spans="1:10">
      <c r="A52" s="79"/>
      <c r="B52" s="70"/>
      <c r="C52" s="71"/>
      <c r="D52" s="72"/>
      <c r="E52" s="71"/>
      <c r="F52" s="71">
        <v>0</v>
      </c>
      <c r="G52" s="71">
        <v>0</v>
      </c>
      <c r="H52" s="71">
        <f t="shared" si="17"/>
        <v>0</v>
      </c>
      <c r="I52" s="95"/>
      <c r="J52" s="108"/>
    </row>
    <row r="53" s="58" customFormat="1" customHeight="1" spans="1:10">
      <c r="A53" s="73"/>
      <c r="B53" s="74" t="s">
        <v>47</v>
      </c>
      <c r="C53" s="75">
        <f>SUM(C46)</f>
        <v>0</v>
      </c>
      <c r="D53" s="75">
        <f t="shared" ref="D53:E53" si="18">SUM(D46)</f>
        <v>0</v>
      </c>
      <c r="E53" s="75">
        <f t="shared" si="18"/>
        <v>0</v>
      </c>
      <c r="F53" s="75">
        <f>SUM(F46:F52)</f>
        <v>448</v>
      </c>
      <c r="G53" s="75">
        <f t="shared" ref="G53:H53" si="19">SUM(G46:G52)</f>
        <v>1135</v>
      </c>
      <c r="H53" s="75">
        <f t="shared" si="19"/>
        <v>1583</v>
      </c>
      <c r="I53" s="98"/>
      <c r="J53" s="109"/>
    </row>
    <row r="54" customHeight="1" spans="1:10">
      <c r="A54" s="73"/>
      <c r="B54" s="74" t="s">
        <v>48</v>
      </c>
      <c r="C54" s="75">
        <f>SUM(C53,C45,C41,C38,C33,C28,C24,C21,C16,C13)</f>
        <v>0</v>
      </c>
      <c r="D54" s="75">
        <f t="shared" ref="D54:H54" si="20">SUM(D53,D45,D41,D38,D33,D28,D24,D21,D16,D13)</f>
        <v>1</v>
      </c>
      <c r="E54" s="75">
        <f t="shared" si="20"/>
        <v>0</v>
      </c>
      <c r="F54" s="75">
        <f t="shared" si="20"/>
        <v>1214</v>
      </c>
      <c r="G54" s="75">
        <f t="shared" si="20"/>
        <v>1255</v>
      </c>
      <c r="H54" s="75">
        <f t="shared" si="20"/>
        <v>2469</v>
      </c>
      <c r="I54" s="98"/>
      <c r="J54" s="113"/>
    </row>
    <row r="58" customHeight="1" spans="1:9">
      <c r="A58" s="86" t="s">
        <v>49</v>
      </c>
      <c r="B58" s="87"/>
      <c r="C58" s="88" t="s">
        <v>50</v>
      </c>
      <c r="D58" s="88"/>
      <c r="E58" s="88" t="s">
        <v>51</v>
      </c>
      <c r="F58" s="88"/>
      <c r="G58" s="88" t="s">
        <v>52</v>
      </c>
      <c r="H58" s="88"/>
      <c r="I58" s="114" t="s">
        <v>53</v>
      </c>
    </row>
    <row r="59" customHeight="1" spans="1:9">
      <c r="A59" s="89">
        <f>E54</f>
        <v>0</v>
      </c>
      <c r="B59" s="90"/>
      <c r="C59" s="90">
        <f>H54</f>
        <v>2469</v>
      </c>
      <c r="D59" s="90"/>
      <c r="E59" s="90">
        <f>F54</f>
        <v>1214</v>
      </c>
      <c r="F59" s="90"/>
      <c r="G59" s="90">
        <f>G54</f>
        <v>1255</v>
      </c>
      <c r="H59" s="90"/>
      <c r="I59" s="115">
        <f>A59-C59</f>
        <v>-2469</v>
      </c>
    </row>
    <row r="61" customHeight="1" spans="1:9">
      <c r="A61" s="91" t="s">
        <v>54</v>
      </c>
      <c r="B61" s="92"/>
      <c r="C61" s="93" t="s">
        <v>55</v>
      </c>
      <c r="D61" s="91"/>
      <c r="E61" s="91" t="s">
        <v>56</v>
      </c>
      <c r="F61" s="91"/>
      <c r="G61" s="91" t="s">
        <v>57</v>
      </c>
      <c r="H61" s="91"/>
      <c r="I61" s="92"/>
    </row>
  </sheetData>
  <mergeCells count="78">
    <mergeCell ref="C2:H2"/>
    <mergeCell ref="C6:E6"/>
    <mergeCell ref="F6:I6"/>
    <mergeCell ref="A58:B58"/>
    <mergeCell ref="C58:D58"/>
    <mergeCell ref="E58:F58"/>
    <mergeCell ref="G58:H58"/>
    <mergeCell ref="A59:B59"/>
    <mergeCell ref="C59:D59"/>
    <mergeCell ref="E59:F59"/>
    <mergeCell ref="G59:H59"/>
    <mergeCell ref="A6:A7"/>
    <mergeCell ref="A8:A12"/>
    <mergeCell ref="A14:A15"/>
    <mergeCell ref="A17:A20"/>
    <mergeCell ref="A22:A23"/>
    <mergeCell ref="A25:A27"/>
    <mergeCell ref="A29:A32"/>
    <mergeCell ref="A34:A37"/>
    <mergeCell ref="A39:A40"/>
    <mergeCell ref="A42:A44"/>
    <mergeCell ref="A46:A52"/>
    <mergeCell ref="B6:B7"/>
    <mergeCell ref="B8:B12"/>
    <mergeCell ref="B14:B15"/>
    <mergeCell ref="B17:B20"/>
    <mergeCell ref="B22:B23"/>
    <mergeCell ref="B25:B27"/>
    <mergeCell ref="B29:B32"/>
    <mergeCell ref="B34:B37"/>
    <mergeCell ref="B39:B40"/>
    <mergeCell ref="B42:B44"/>
    <mergeCell ref="B46:B52"/>
    <mergeCell ref="C8:C12"/>
    <mergeCell ref="C14:C15"/>
    <mergeCell ref="C17:C20"/>
    <mergeCell ref="C22:C23"/>
    <mergeCell ref="C25:C27"/>
    <mergeCell ref="C29:C32"/>
    <mergeCell ref="C34:C37"/>
    <mergeCell ref="C39:C40"/>
    <mergeCell ref="C42:C44"/>
    <mergeCell ref="C46:C52"/>
    <mergeCell ref="D8:D12"/>
    <mergeCell ref="D14:D15"/>
    <mergeCell ref="D17:D20"/>
    <mergeCell ref="D22:D23"/>
    <mergeCell ref="D25:D27"/>
    <mergeCell ref="D29:D32"/>
    <mergeCell ref="D34:D37"/>
    <mergeCell ref="D39:D40"/>
    <mergeCell ref="D42:D44"/>
    <mergeCell ref="D46:D52"/>
    <mergeCell ref="E8:E12"/>
    <mergeCell ref="E14:E15"/>
    <mergeCell ref="E17:E20"/>
    <mergeCell ref="E22:E23"/>
    <mergeCell ref="E25:E27"/>
    <mergeCell ref="E29:E32"/>
    <mergeCell ref="E34:E37"/>
    <mergeCell ref="E39:E40"/>
    <mergeCell ref="E42:E44"/>
    <mergeCell ref="E46:E52"/>
    <mergeCell ref="I25:I27"/>
    <mergeCell ref="I47:I49"/>
    <mergeCell ref="J4:J5"/>
    <mergeCell ref="J6:J7"/>
    <mergeCell ref="J8:J13"/>
    <mergeCell ref="J14:J16"/>
    <mergeCell ref="J17:J21"/>
    <mergeCell ref="J22:J24"/>
    <mergeCell ref="J25:J28"/>
    <mergeCell ref="J29:J33"/>
    <mergeCell ref="J34:J38"/>
    <mergeCell ref="J39:J41"/>
    <mergeCell ref="J42:J45"/>
    <mergeCell ref="J46:J53"/>
    <mergeCell ref="H4:I5"/>
  </mergeCells>
  <pageMargins left="0.7" right="0.7" top="0.75" bottom="0.75" header="0.3" footer="0.3"/>
  <pageSetup paperSize="9" scale="57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4"/>
  <sheetViews>
    <sheetView view="pageBreakPreview" zoomScaleNormal="100" zoomScaleSheetLayoutView="100" topLeftCell="A6" workbookViewId="0">
      <selection activeCell="K24" sqref="K24"/>
    </sheetView>
  </sheetViews>
  <sheetFormatPr defaultColWidth="9" defaultRowHeight="13.5"/>
  <cols>
    <col min="1" max="1" width="1.5" customWidth="1"/>
    <col min="2" max="3" width="2.25" customWidth="1"/>
    <col min="4" max="4" width="12.125" customWidth="1"/>
    <col min="5" max="5" width="0.875" customWidth="1"/>
    <col min="6" max="6" width="18" customWidth="1"/>
    <col min="7" max="7" width="11.625" customWidth="1"/>
    <col min="8" max="8" width="11.125" customWidth="1"/>
    <col min="9" max="9" width="1" customWidth="1"/>
    <col min="10" max="10" width="11.875" customWidth="1"/>
    <col min="11" max="11" width="20.87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18.75" spans="2:11">
      <c r="B3" s="2" t="s">
        <v>58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41"/>
    </row>
    <row r="5" ht="20.1" customHeight="1" spans="2:11">
      <c r="B5" s="4"/>
      <c r="C5" s="5"/>
      <c r="D5" s="6" t="s">
        <v>59</v>
      </c>
      <c r="E5" s="6"/>
      <c r="F5" s="7" t="s">
        <v>60</v>
      </c>
      <c r="G5" s="7"/>
      <c r="H5" s="6" t="s">
        <v>61</v>
      </c>
      <c r="I5" s="5"/>
      <c r="J5" s="7" t="s">
        <v>62</v>
      </c>
      <c r="K5" s="42"/>
    </row>
    <row r="6" ht="20.1" customHeight="1" spans="2:11">
      <c r="B6" s="8"/>
      <c r="C6" s="9"/>
      <c r="D6" s="10" t="s">
        <v>63</v>
      </c>
      <c r="E6" s="10"/>
      <c r="F6" s="11" t="s">
        <v>64</v>
      </c>
      <c r="G6" s="11"/>
      <c r="H6" s="10" t="s">
        <v>65</v>
      </c>
      <c r="I6" s="9"/>
      <c r="J6" s="11" t="s">
        <v>66</v>
      </c>
      <c r="K6" s="43"/>
    </row>
    <row r="7" ht="20.1" customHeight="1" spans="2:11">
      <c r="B7" s="8"/>
      <c r="C7" s="9"/>
      <c r="D7" s="10" t="s">
        <v>67</v>
      </c>
      <c r="E7" s="10"/>
      <c r="F7" s="11" t="s">
        <v>68</v>
      </c>
      <c r="G7" s="11"/>
      <c r="H7" s="10" t="s">
        <v>69</v>
      </c>
      <c r="I7" s="44"/>
      <c r="J7" s="45">
        <v>44125</v>
      </c>
      <c r="K7" s="43"/>
    </row>
    <row r="8" ht="20.1" customHeight="1" spans="2:11">
      <c r="B8" s="12"/>
      <c r="C8" s="13"/>
      <c r="D8" s="14"/>
      <c r="E8" s="14"/>
      <c r="F8" s="15"/>
      <c r="G8" s="15"/>
      <c r="H8" s="14" t="s">
        <v>70</v>
      </c>
      <c r="I8" s="46"/>
      <c r="J8" s="15" t="s">
        <v>71</v>
      </c>
      <c r="K8" s="47"/>
    </row>
    <row r="9" ht="20.1" customHeight="1" spans="2:11">
      <c r="B9" s="16"/>
      <c r="C9" s="16"/>
      <c r="D9" s="16"/>
      <c r="E9" s="16"/>
      <c r="F9" s="16"/>
      <c r="G9" s="16"/>
      <c r="H9" s="16"/>
      <c r="I9" s="16"/>
      <c r="J9" s="16"/>
      <c r="K9" s="16"/>
    </row>
    <row r="10" ht="20.1" customHeight="1" spans="2:11">
      <c r="B10" s="17" t="s">
        <v>3</v>
      </c>
      <c r="C10" s="18"/>
      <c r="D10" s="19" t="s">
        <v>72</v>
      </c>
      <c r="E10" s="19" t="s">
        <v>73</v>
      </c>
      <c r="F10" s="20"/>
      <c r="G10" s="21" t="s">
        <v>74</v>
      </c>
      <c r="H10" s="20" t="s">
        <v>75</v>
      </c>
      <c r="I10" s="19" t="s">
        <v>76</v>
      </c>
      <c r="J10" s="20"/>
      <c r="K10" s="21" t="s">
        <v>77</v>
      </c>
    </row>
    <row r="11" ht="20.1" customHeight="1" spans="2:11">
      <c r="B11" s="22">
        <v>1</v>
      </c>
      <c r="C11" s="23"/>
      <c r="D11" s="24" t="s">
        <v>78</v>
      </c>
      <c r="E11" s="25" t="s">
        <v>79</v>
      </c>
      <c r="F11" s="26"/>
      <c r="G11" s="27">
        <f>H11+I11</f>
        <v>212.5</v>
      </c>
      <c r="H11" s="27">
        <v>212.5</v>
      </c>
      <c r="I11" s="48"/>
      <c r="J11" s="49"/>
      <c r="K11" s="50" t="s">
        <v>80</v>
      </c>
    </row>
    <row r="12" ht="20.1" customHeight="1" spans="2:11">
      <c r="B12" s="22"/>
      <c r="C12" s="23"/>
      <c r="D12" s="28"/>
      <c r="E12" s="29"/>
      <c r="F12" s="30"/>
      <c r="G12" s="27">
        <f>H12+I12</f>
        <v>1498</v>
      </c>
      <c r="H12" s="27">
        <v>1498</v>
      </c>
      <c r="I12" s="48"/>
      <c r="J12" s="49"/>
      <c r="K12" s="50"/>
    </row>
    <row r="13" ht="20.1" customHeight="1" spans="2:11">
      <c r="B13" s="22"/>
      <c r="C13" s="23"/>
      <c r="D13" s="28"/>
      <c r="E13" s="31"/>
      <c r="F13" s="32"/>
      <c r="G13" s="27">
        <f>H13+I13</f>
        <v>640</v>
      </c>
      <c r="H13" s="27">
        <v>640</v>
      </c>
      <c r="I13" s="48"/>
      <c r="J13" s="49"/>
      <c r="K13" s="50"/>
    </row>
    <row r="14" ht="20.1" customHeight="1" spans="2:11">
      <c r="B14" s="22">
        <v>2</v>
      </c>
      <c r="C14" s="23"/>
      <c r="D14" s="33"/>
      <c r="E14" s="25" t="s">
        <v>81</v>
      </c>
      <c r="F14" s="26"/>
      <c r="G14" s="27">
        <f>H14+I14</f>
        <v>129</v>
      </c>
      <c r="H14" s="27">
        <v>129</v>
      </c>
      <c r="I14" s="48"/>
      <c r="J14" s="49"/>
      <c r="K14" s="50" t="s">
        <v>82</v>
      </c>
    </row>
    <row r="15" ht="20.1" customHeight="1" spans="2:11">
      <c r="B15" s="22"/>
      <c r="C15" s="23"/>
      <c r="D15" s="33"/>
      <c r="E15" s="29"/>
      <c r="F15" s="30"/>
      <c r="G15" s="27">
        <f>H15+I15</f>
        <v>6</v>
      </c>
      <c r="H15" s="27">
        <v>6</v>
      </c>
      <c r="I15" s="48"/>
      <c r="J15" s="49"/>
      <c r="K15" s="50" t="s">
        <v>83</v>
      </c>
    </row>
    <row r="16" ht="20.1" customHeight="1" spans="2:11">
      <c r="B16" s="22"/>
      <c r="C16" s="23"/>
      <c r="D16" s="33"/>
      <c r="E16" s="29"/>
      <c r="F16" s="30"/>
      <c r="G16" s="27">
        <f>H16+I16</f>
        <v>18.03</v>
      </c>
      <c r="H16" s="27">
        <v>18.03</v>
      </c>
      <c r="I16" s="48"/>
      <c r="J16" s="49"/>
      <c r="K16" s="50" t="s">
        <v>84</v>
      </c>
    </row>
    <row r="17" ht="20.1" customHeight="1" spans="2:11">
      <c r="B17" s="22"/>
      <c r="C17" s="23"/>
      <c r="D17" s="33"/>
      <c r="E17" s="31"/>
      <c r="F17" s="32"/>
      <c r="G17" s="27">
        <f>H17+I17</f>
        <v>137.47</v>
      </c>
      <c r="H17" s="27">
        <v>137.47</v>
      </c>
      <c r="I17" s="48"/>
      <c r="J17" s="49"/>
      <c r="K17" s="50" t="s">
        <v>84</v>
      </c>
    </row>
    <row r="18" ht="20.1" customHeight="1" spans="2:11">
      <c r="B18" s="22">
        <v>3</v>
      </c>
      <c r="C18" s="23"/>
      <c r="D18" s="33"/>
      <c r="E18" s="22" t="s">
        <v>85</v>
      </c>
      <c r="F18" s="23"/>
      <c r="G18" s="27">
        <f>H18+I18</f>
        <v>48</v>
      </c>
      <c r="H18" s="27"/>
      <c r="I18" s="48">
        <v>48</v>
      </c>
      <c r="J18" s="49"/>
      <c r="K18" s="50" t="s">
        <v>86</v>
      </c>
    </row>
    <row r="19" ht="20.1" customHeight="1" spans="2:11">
      <c r="B19" s="22"/>
      <c r="C19" s="23"/>
      <c r="D19" s="33"/>
      <c r="E19" s="22"/>
      <c r="F19" s="23"/>
      <c r="G19" s="27">
        <f>H19+I19</f>
        <v>73.5</v>
      </c>
      <c r="H19" s="27">
        <v>73.5</v>
      </c>
      <c r="I19" s="48"/>
      <c r="J19" s="49"/>
      <c r="K19" s="50" t="s">
        <v>87</v>
      </c>
    </row>
    <row r="20" ht="20.1" customHeight="1" spans="2:11">
      <c r="B20" s="22"/>
      <c r="C20" s="23"/>
      <c r="D20" s="33"/>
      <c r="E20" s="22" t="s">
        <v>85</v>
      </c>
      <c r="F20" s="23"/>
      <c r="G20" s="27">
        <f>H20+I20</f>
        <v>55</v>
      </c>
      <c r="H20" s="27"/>
      <c r="I20" s="48">
        <f>38+17</f>
        <v>55</v>
      </c>
      <c r="J20" s="49"/>
      <c r="K20" s="50" t="s">
        <v>88</v>
      </c>
    </row>
    <row r="21" ht="20.1" customHeight="1" spans="2:11">
      <c r="B21" s="22"/>
      <c r="C21" s="23"/>
      <c r="D21" s="33"/>
      <c r="E21" s="22" t="s">
        <v>85</v>
      </c>
      <c r="F21" s="23"/>
      <c r="G21" s="27">
        <f>H21+I21</f>
        <v>33.5</v>
      </c>
      <c r="H21" s="27"/>
      <c r="I21" s="48">
        <v>33.5</v>
      </c>
      <c r="J21" s="49"/>
      <c r="K21" s="50" t="s">
        <v>89</v>
      </c>
    </row>
    <row r="22" ht="20.1" customHeight="1" spans="2:11">
      <c r="B22" s="22"/>
      <c r="C22" s="23"/>
      <c r="D22" s="33"/>
      <c r="E22" s="22" t="s">
        <v>85</v>
      </c>
      <c r="F22" s="23"/>
      <c r="G22" s="27">
        <f>H22+I22</f>
        <v>52</v>
      </c>
      <c r="H22" s="27">
        <v>52</v>
      </c>
      <c r="I22" s="48"/>
      <c r="J22" s="49"/>
      <c r="K22" s="50" t="s">
        <v>90</v>
      </c>
    </row>
    <row r="23" ht="20.1" customHeight="1" spans="2:11">
      <c r="B23" s="22">
        <v>4</v>
      </c>
      <c r="C23" s="23"/>
      <c r="D23" s="33"/>
      <c r="E23" s="22" t="s">
        <v>85</v>
      </c>
      <c r="F23" s="23"/>
      <c r="G23" s="27">
        <f>H23+I23</f>
        <v>83.5</v>
      </c>
      <c r="H23" s="27">
        <f>35+48.5</f>
        <v>83.5</v>
      </c>
      <c r="I23" s="48"/>
      <c r="J23" s="49"/>
      <c r="K23" s="50" t="s">
        <v>91</v>
      </c>
    </row>
    <row r="24" ht="20.1" customHeight="1" spans="2:11">
      <c r="B24" s="19" t="s">
        <v>48</v>
      </c>
      <c r="C24" s="34"/>
      <c r="D24" s="34"/>
      <c r="E24" s="34"/>
      <c r="F24" s="20"/>
      <c r="G24" s="35">
        <f>SUM(G11:G23)</f>
        <v>2986.5</v>
      </c>
      <c r="H24" s="35">
        <f>SUM(H11:H23)</f>
        <v>2850</v>
      </c>
      <c r="I24" s="51">
        <f>SUM(I11:J23)</f>
        <v>136.5</v>
      </c>
      <c r="J24" s="52"/>
      <c r="K24" s="53"/>
    </row>
    <row r="25" ht="20.1" customHeight="1" spans="2:11">
      <c r="B25" s="16"/>
      <c r="C25" s="16"/>
      <c r="D25" s="16"/>
      <c r="E25" s="16"/>
      <c r="F25" s="16"/>
      <c r="G25" s="16"/>
      <c r="H25" s="16"/>
      <c r="I25" s="16"/>
      <c r="J25" s="54"/>
      <c r="K25" s="16"/>
    </row>
    <row r="26" ht="20.1" customHeight="1" spans="2:11">
      <c r="B26" s="21" t="s">
        <v>75</v>
      </c>
      <c r="C26" s="21"/>
      <c r="D26" s="21"/>
      <c r="E26" s="21"/>
      <c r="F26" s="21"/>
      <c r="G26" s="21" t="s">
        <v>92</v>
      </c>
      <c r="H26" s="21"/>
      <c r="I26" s="21"/>
      <c r="J26" s="21"/>
      <c r="K26" s="21" t="s">
        <v>93</v>
      </c>
    </row>
    <row r="27" ht="20.1" customHeight="1" spans="2:11">
      <c r="B27" s="36">
        <f>H24</f>
        <v>2850</v>
      </c>
      <c r="C27" s="36"/>
      <c r="D27" s="36"/>
      <c r="E27" s="36"/>
      <c r="F27" s="36"/>
      <c r="G27" s="36">
        <f>I24</f>
        <v>136.5</v>
      </c>
      <c r="H27" s="36"/>
      <c r="I27" s="36"/>
      <c r="J27" s="36"/>
      <c r="K27" s="55">
        <f>SUM(B27:J27)</f>
        <v>2986.5</v>
      </c>
    </row>
    <row r="28" ht="20.1" customHeight="1" spans="2:11">
      <c r="B28" s="16"/>
      <c r="C28" s="16"/>
      <c r="D28" s="16"/>
      <c r="E28" s="16"/>
      <c r="F28" s="16"/>
      <c r="G28" s="16"/>
      <c r="H28" s="16"/>
      <c r="I28" s="16"/>
      <c r="J28" s="16"/>
      <c r="K28" s="16"/>
    </row>
    <row r="29" ht="20.1" customHeight="1" spans="2:11">
      <c r="B29" s="16" t="s">
        <v>94</v>
      </c>
      <c r="C29" s="16"/>
      <c r="D29" s="16"/>
      <c r="E29" s="16"/>
      <c r="F29" s="16" t="s">
        <v>55</v>
      </c>
      <c r="G29" s="16" t="s">
        <v>95</v>
      </c>
      <c r="H29" s="16"/>
      <c r="I29" s="16"/>
      <c r="J29" s="16" t="s">
        <v>57</v>
      </c>
      <c r="K29" s="16"/>
    </row>
    <row r="32" ht="18.75" spans="1:11">
      <c r="A32" s="2" t="s">
        <v>96</v>
      </c>
      <c r="B32" s="2"/>
      <c r="C32" s="2"/>
      <c r="D32" s="2"/>
      <c r="E32" s="2"/>
      <c r="F32" s="2"/>
      <c r="G32" s="2"/>
      <c r="H32" s="2"/>
      <c r="I32" s="2"/>
      <c r="J32" s="2"/>
      <c r="K32" s="2"/>
    </row>
    <row r="34" ht="20.1" customHeight="1" spans="2:11">
      <c r="B34" s="4"/>
      <c r="C34" s="5"/>
      <c r="D34" s="6" t="s">
        <v>59</v>
      </c>
      <c r="E34" s="6"/>
      <c r="F34" s="7" t="str">
        <f>F5</f>
        <v>安黎欢</v>
      </c>
      <c r="G34" s="7"/>
      <c r="H34" s="6" t="s">
        <v>61</v>
      </c>
      <c r="I34" s="5"/>
      <c r="J34" s="7" t="str">
        <f>J5</f>
        <v>项目经理</v>
      </c>
      <c r="K34" s="42"/>
    </row>
    <row r="35" ht="20.1" customHeight="1" spans="2:11">
      <c r="B35" s="8"/>
      <c r="C35" s="9"/>
      <c r="D35" s="10" t="s">
        <v>63</v>
      </c>
      <c r="E35" s="10"/>
      <c r="F35" s="11" t="str">
        <f>F6</f>
        <v>云南</v>
      </c>
      <c r="G35" s="11"/>
      <c r="H35" s="10" t="s">
        <v>65</v>
      </c>
      <c r="I35" s="9"/>
      <c r="J35" s="11" t="str">
        <f>J6</f>
        <v>业务6组</v>
      </c>
      <c r="K35" s="43"/>
    </row>
    <row r="36" ht="20.1" customHeight="1" spans="2:11">
      <c r="B36" s="8"/>
      <c r="C36" s="9"/>
      <c r="D36" s="10" t="s">
        <v>67</v>
      </c>
      <c r="E36" s="10"/>
      <c r="F36" s="11" t="str">
        <f>F7</f>
        <v>2020年10月9日-16日</v>
      </c>
      <c r="G36" s="11"/>
      <c r="H36" s="10" t="s">
        <v>69</v>
      </c>
      <c r="I36" s="44"/>
      <c r="J36" s="11">
        <f>J7</f>
        <v>44125</v>
      </c>
      <c r="K36" s="43"/>
    </row>
    <row r="37" ht="20.1" customHeight="1" spans="2:11">
      <c r="B37" s="12"/>
      <c r="C37" s="13"/>
      <c r="D37" s="14"/>
      <c r="E37" s="14"/>
      <c r="F37" s="15"/>
      <c r="G37" s="15"/>
      <c r="H37" s="14" t="s">
        <v>70</v>
      </c>
      <c r="I37" s="46"/>
      <c r="J37" s="15" t="str">
        <f>J8</f>
        <v> HMEA-201009-STY200</v>
      </c>
      <c r="K37" s="47"/>
    </row>
    <row r="38" ht="20.1" customHeight="1"/>
    <row r="39" ht="20.1" customHeight="1" spans="2:11">
      <c r="B39" s="37"/>
      <c r="C39" s="37"/>
      <c r="D39" s="38" t="s">
        <v>97</v>
      </c>
      <c r="E39" s="37" t="s">
        <v>98</v>
      </c>
      <c r="F39" s="37"/>
      <c r="G39" s="27" t="s">
        <v>99</v>
      </c>
      <c r="H39" s="27" t="s">
        <v>100</v>
      </c>
      <c r="I39" s="27" t="s">
        <v>48</v>
      </c>
      <c r="J39" s="27"/>
      <c r="K39" s="56" t="s">
        <v>77</v>
      </c>
    </row>
    <row r="40" ht="20.1" customHeight="1" spans="2:11">
      <c r="B40" s="37">
        <v>1</v>
      </c>
      <c r="C40" s="37"/>
      <c r="D40" s="39" t="s">
        <v>101</v>
      </c>
      <c r="E40" s="40">
        <v>44115</v>
      </c>
      <c r="F40" s="37"/>
      <c r="G40" s="27">
        <v>200</v>
      </c>
      <c r="H40" s="27">
        <v>1</v>
      </c>
      <c r="I40" s="48">
        <f>G40*H40</f>
        <v>200</v>
      </c>
      <c r="J40" s="49"/>
      <c r="K40" s="57"/>
    </row>
    <row r="41" ht="20.1" customHeight="1" spans="2:11">
      <c r="B41" s="37">
        <v>2</v>
      </c>
      <c r="C41" s="37"/>
      <c r="D41" s="39" t="s">
        <v>101</v>
      </c>
      <c r="E41" s="37" t="s">
        <v>102</v>
      </c>
      <c r="F41" s="37"/>
      <c r="G41" s="27">
        <v>100</v>
      </c>
      <c r="H41" s="27">
        <v>7</v>
      </c>
      <c r="I41" s="48">
        <f t="shared" ref="I41:I42" si="0">G41*H41</f>
        <v>700</v>
      </c>
      <c r="J41" s="49"/>
      <c r="K41" s="57"/>
    </row>
    <row r="42" ht="20.1" customHeight="1" spans="2:11">
      <c r="B42" s="37">
        <v>3</v>
      </c>
      <c r="C42" s="37"/>
      <c r="D42" s="39"/>
      <c r="E42" s="37"/>
      <c r="F42" s="37"/>
      <c r="G42" s="27">
        <v>0</v>
      </c>
      <c r="H42" s="27">
        <v>0</v>
      </c>
      <c r="I42" s="48">
        <f t="shared" si="0"/>
        <v>0</v>
      </c>
      <c r="J42" s="49"/>
      <c r="K42" s="57"/>
    </row>
    <row r="43" ht="20.1" customHeight="1" spans="2:11">
      <c r="B43" s="19" t="s">
        <v>48</v>
      </c>
      <c r="C43" s="34"/>
      <c r="D43" s="34"/>
      <c r="E43" s="34"/>
      <c r="F43" s="20"/>
      <c r="G43" s="35"/>
      <c r="H43" s="35">
        <f>SUM(H25:H42)</f>
        <v>8</v>
      </c>
      <c r="I43" s="51">
        <f>SUM(I40:J42)</f>
        <v>900</v>
      </c>
      <c r="J43" s="52"/>
      <c r="K43" s="53"/>
    </row>
    <row r="44" ht="20.1" customHeight="1" spans="2:11">
      <c r="B44" s="16" t="s">
        <v>94</v>
      </c>
      <c r="C44" s="16"/>
      <c r="D44" s="16"/>
      <c r="E44" s="16"/>
      <c r="F44" s="16" t="s">
        <v>55</v>
      </c>
      <c r="G44" s="16" t="s">
        <v>95</v>
      </c>
      <c r="H44" s="16"/>
      <c r="I44" s="16"/>
      <c r="J44" s="16" t="s">
        <v>57</v>
      </c>
      <c r="K44" s="16"/>
    </row>
  </sheetData>
  <mergeCells count="5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I11:J11"/>
    <mergeCell ref="B14:C14"/>
    <mergeCell ref="I14:J14"/>
    <mergeCell ref="B18:C18"/>
    <mergeCell ref="E18:F18"/>
    <mergeCell ref="I18:J18"/>
    <mergeCell ref="E20:F20"/>
    <mergeCell ref="I20:J20"/>
    <mergeCell ref="E21:F21"/>
    <mergeCell ref="I21:J21"/>
    <mergeCell ref="E22:F22"/>
    <mergeCell ref="I22:J22"/>
    <mergeCell ref="B23:C23"/>
    <mergeCell ref="E23:F23"/>
    <mergeCell ref="I23:J23"/>
    <mergeCell ref="B24:F24"/>
    <mergeCell ref="I24:J24"/>
    <mergeCell ref="B26:F26"/>
    <mergeCell ref="G26:J26"/>
    <mergeCell ref="B27:F27"/>
    <mergeCell ref="G27:J27"/>
    <mergeCell ref="A32:K32"/>
    <mergeCell ref="F34:G34"/>
    <mergeCell ref="J34:K34"/>
    <mergeCell ref="F35:G35"/>
    <mergeCell ref="J35:K35"/>
    <mergeCell ref="F36:G36"/>
    <mergeCell ref="J36:K36"/>
    <mergeCell ref="J37:K37"/>
    <mergeCell ref="B39:C39"/>
    <mergeCell ref="E39:F39"/>
    <mergeCell ref="I39:J39"/>
    <mergeCell ref="B40:C40"/>
    <mergeCell ref="E40:F40"/>
    <mergeCell ref="I40:J40"/>
    <mergeCell ref="B41:C41"/>
    <mergeCell ref="E41:F41"/>
    <mergeCell ref="I41:J41"/>
    <mergeCell ref="B42:C42"/>
    <mergeCell ref="E42:F42"/>
    <mergeCell ref="I42:J42"/>
    <mergeCell ref="B43:F43"/>
    <mergeCell ref="I43:J43"/>
    <mergeCell ref="D11:D23"/>
    <mergeCell ref="E11:F13"/>
    <mergeCell ref="E14:F17"/>
  </mergeCells>
  <pageMargins left="0.7" right="0.7" top="0.75" bottom="0.75" header="0.3" footer="0.3"/>
  <pageSetup paperSize="9" scale="81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安欢欢</cp:lastModifiedBy>
  <dcterms:created xsi:type="dcterms:W3CDTF">2014-04-15T08:52:00Z</dcterms:created>
  <cp:lastPrinted>2017-09-06T05:53:00Z</cp:lastPrinted>
  <dcterms:modified xsi:type="dcterms:W3CDTF">2020-10-21T06:59:54Z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</Properties>
</file>