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360\360KA 稻城\费用相关\"/>
    </mc:Choice>
  </mc:AlternateContent>
  <xr:revisionPtr revIDLastSave="0" documentId="8_{54316F35-04DE-4700-BDF3-DB360E602855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Sheet1" sheetId="4" r:id="rId2"/>
  </sheets>
  <calcPr calcId="179017" concurrentCalc="0"/>
</workbook>
</file>

<file path=xl/calcChain.xml><?xml version="1.0" encoding="utf-8"?>
<calcChain xmlns="http://schemas.openxmlformats.org/spreadsheetml/2006/main">
  <c r="H67" i="3" l="1"/>
  <c r="H68" i="3"/>
  <c r="H52" i="3"/>
  <c r="H51" i="3"/>
  <c r="H25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F53" i="3"/>
  <c r="H24" i="3"/>
  <c r="H26" i="3"/>
  <c r="H27" i="3"/>
  <c r="H28" i="3"/>
  <c r="H29" i="3"/>
  <c r="H30" i="3"/>
  <c r="H31" i="3"/>
  <c r="H32" i="3"/>
  <c r="H33" i="3"/>
  <c r="H34" i="3"/>
  <c r="H35" i="3"/>
  <c r="H36" i="3"/>
  <c r="H50" i="3"/>
  <c r="H23" i="3"/>
  <c r="H17" i="3"/>
  <c r="H18" i="3"/>
  <c r="H19" i="3"/>
  <c r="H20" i="3"/>
  <c r="H21" i="3"/>
  <c r="G70" i="3"/>
  <c r="F70" i="3"/>
  <c r="C70" i="3"/>
  <c r="G65" i="3"/>
  <c r="F65" i="3"/>
  <c r="G62" i="3"/>
  <c r="F62" i="3"/>
  <c r="G59" i="3"/>
  <c r="F59" i="3"/>
  <c r="G56" i="3"/>
  <c r="F56" i="3"/>
  <c r="G53" i="3"/>
  <c r="G21" i="3"/>
  <c r="F21" i="3"/>
  <c r="G16" i="3"/>
  <c r="F16" i="3"/>
  <c r="D16" i="3"/>
  <c r="C16" i="3"/>
  <c r="G13" i="3"/>
  <c r="F13" i="3"/>
  <c r="D13" i="3"/>
  <c r="C13" i="3"/>
  <c r="G10" i="3"/>
  <c r="F10" i="3"/>
  <c r="D10" i="3"/>
  <c r="C10" i="3"/>
  <c r="G71" i="3"/>
  <c r="G76" i="3"/>
  <c r="F71" i="3"/>
  <c r="E76" i="3"/>
  <c r="H12" i="3"/>
  <c r="D70" i="3"/>
  <c r="H69" i="3"/>
  <c r="D65" i="3"/>
  <c r="C65" i="3"/>
  <c r="D62" i="3"/>
  <c r="C62" i="3"/>
  <c r="D59" i="3"/>
  <c r="C59" i="3"/>
  <c r="D56" i="3"/>
  <c r="C56" i="3"/>
  <c r="D53" i="3"/>
  <c r="C53" i="3"/>
  <c r="D21" i="3"/>
  <c r="C21" i="3"/>
  <c r="E8" i="3"/>
  <c r="E10" i="3"/>
  <c r="H8" i="3"/>
  <c r="H9" i="3"/>
  <c r="H11" i="3"/>
  <c r="H14" i="3"/>
  <c r="H15" i="3"/>
  <c r="H22" i="3"/>
  <c r="H54" i="3"/>
  <c r="H55" i="3"/>
  <c r="H57" i="3"/>
  <c r="H58" i="3"/>
  <c r="H60" i="3"/>
  <c r="H61" i="3"/>
  <c r="H63" i="3"/>
  <c r="H64" i="3"/>
  <c r="H66" i="3"/>
  <c r="E11" i="3"/>
  <c r="E13" i="3"/>
  <c r="E14" i="3"/>
  <c r="E16" i="3"/>
  <c r="E17" i="3"/>
  <c r="E21" i="3"/>
  <c r="E22" i="3"/>
  <c r="E53" i="3"/>
  <c r="E54" i="3"/>
  <c r="E56" i="3"/>
  <c r="E57" i="3"/>
  <c r="E59" i="3"/>
  <c r="E60" i="3"/>
  <c r="E62" i="3"/>
  <c r="E63" i="3"/>
  <c r="E65" i="3"/>
  <c r="E66" i="3"/>
  <c r="E70" i="3"/>
  <c r="H53" i="3"/>
  <c r="H13" i="3"/>
  <c r="H70" i="3"/>
  <c r="C71" i="3"/>
  <c r="H10" i="3"/>
  <c r="D71" i="3"/>
  <c r="E71" i="3"/>
  <c r="A76" i="3"/>
  <c r="H65" i="3"/>
  <c r="H16" i="3"/>
  <c r="H62" i="3"/>
  <c r="H59" i="3"/>
  <c r="H56" i="3"/>
  <c r="H71" i="3"/>
  <c r="C76" i="3"/>
  <c r="I76" i="3"/>
</calcChain>
</file>

<file path=xl/sharedStrings.xml><?xml version="1.0" encoding="utf-8"?>
<sst xmlns="http://schemas.openxmlformats.org/spreadsheetml/2006/main" count="109" uniqueCount="109">
  <si>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</si>
  <si>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</si>
  <si>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</si>
  <si>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</si>
  <si>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</si>
  <si>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</si>
  <si>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</si>
  <si>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</si>
  <si>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</si>
  <si>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</si>
  <si>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</si>
  <si>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</si>
  <si>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</si>
  <si>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</si>
  <si>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</si>
  <si>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</si>
  <si>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</si>
  <si>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</si>
  <si>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</si>
  <si>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</si>
  <si>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</si>
  <si>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</si>
  <si>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</si>
  <si>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</si>
  <si>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</si>
  <si>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</si>
  <si>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</si>
  <si>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</si>
  <si>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</si>
  <si>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</si>
  <si>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</si>
  <si>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</si>
  <si>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</si>
  <si>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</si>
  <si>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</si>
  <si>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</si>
  <si>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</si>
  <si>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</si>
  <si>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</si>
  <si>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</si>
  <si>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</si>
  <si>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</si>
  <si>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</si>
  <si>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</si>
  <si>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</si>
  <si>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</si>
  <si>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</si>
  <si>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</si>
  <si>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</si>
  <si>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</si>
  <si>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</si>
  <si>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团号：HMZA-180920-QSK685 </t>
    <phoneticPr fontId="1" type="noConversion"/>
  </si>
  <si>
    <t>会议日期：9月20-24日</t>
    <phoneticPr fontId="1" type="noConversion"/>
  </si>
  <si>
    <t>9.20晚餐</t>
    <phoneticPr fontId="1" type="noConversion"/>
  </si>
  <si>
    <t>9.22晚餐 藏家庄园</t>
    <phoneticPr fontId="1" type="noConversion"/>
  </si>
  <si>
    <t>登山杖-京东</t>
    <phoneticPr fontId="1" type="noConversion"/>
  </si>
  <si>
    <t>鞋套-京东</t>
    <phoneticPr fontId="1" type="noConversion"/>
  </si>
  <si>
    <t>红糖</t>
    <phoneticPr fontId="14" type="noConversion"/>
  </si>
  <si>
    <t>湿纸巾</t>
    <phoneticPr fontId="14" type="noConversion"/>
  </si>
  <si>
    <t>一次性纸杯</t>
    <phoneticPr fontId="14" type="noConversion"/>
  </si>
  <si>
    <t>医药箱</t>
    <phoneticPr fontId="14" type="noConversion"/>
  </si>
  <si>
    <t>雨衣</t>
    <phoneticPr fontId="14" type="noConversion"/>
  </si>
  <si>
    <t>暖宝宝</t>
    <phoneticPr fontId="14" type="noConversion"/>
  </si>
  <si>
    <t>蒲团</t>
    <phoneticPr fontId="14" type="noConversion"/>
  </si>
  <si>
    <t>普洱</t>
    <phoneticPr fontId="14" type="noConversion"/>
  </si>
  <si>
    <t>纸巾</t>
    <phoneticPr fontId="14" type="noConversion"/>
  </si>
  <si>
    <t>坚果</t>
    <phoneticPr fontId="14" type="noConversion"/>
  </si>
  <si>
    <t>防滑袜</t>
    <phoneticPr fontId="14" type="noConversion"/>
  </si>
  <si>
    <t>手电筒</t>
    <phoneticPr fontId="14" type="noConversion"/>
  </si>
  <si>
    <t>鸭脖、猪肉脯</t>
    <phoneticPr fontId="14" type="noConversion"/>
  </si>
  <si>
    <t>月饼运费</t>
    <phoneticPr fontId="14" type="noConversion"/>
  </si>
  <si>
    <t>9月20日房间水果</t>
    <phoneticPr fontId="14" type="noConversion"/>
  </si>
  <si>
    <t>顺丰</t>
    <phoneticPr fontId="14" type="noConversion"/>
  </si>
  <si>
    <t>衣服样品</t>
    <phoneticPr fontId="14" type="noConversion"/>
  </si>
  <si>
    <t>机场托运</t>
    <phoneticPr fontId="14" type="noConversion"/>
  </si>
  <si>
    <t>红糖-京东</t>
    <phoneticPr fontId="1" type="noConversion"/>
  </si>
  <si>
    <t>湿纸巾-京东</t>
    <phoneticPr fontId="1" type="noConversion"/>
  </si>
  <si>
    <t>一次性纸杯-京东</t>
    <phoneticPr fontId="1" type="noConversion"/>
  </si>
  <si>
    <t>医药箱-京东</t>
    <phoneticPr fontId="1" type="noConversion"/>
  </si>
  <si>
    <t>雨衣-京东</t>
    <phoneticPr fontId="1" type="noConversion"/>
  </si>
  <si>
    <t>暖宝宝-京东</t>
    <phoneticPr fontId="1" type="noConversion"/>
  </si>
  <si>
    <t>普洱-京东</t>
    <phoneticPr fontId="1" type="noConversion"/>
  </si>
  <si>
    <t>纸巾-京东</t>
    <phoneticPr fontId="1" type="noConversion"/>
  </si>
  <si>
    <t>坚果-京东</t>
    <phoneticPr fontId="1" type="noConversion"/>
  </si>
  <si>
    <t>防滑袜-京东</t>
    <phoneticPr fontId="1" type="noConversion"/>
  </si>
  <si>
    <t>手电筒-京东</t>
    <phoneticPr fontId="1" type="noConversion"/>
  </si>
  <si>
    <t>猪肉脯、鸭脖-京东</t>
    <phoneticPr fontId="1" type="noConversion"/>
  </si>
  <si>
    <t>衣服样品*2-淘宝</t>
    <phoneticPr fontId="1" type="noConversion"/>
  </si>
  <si>
    <t>9.20房间水果-酒店</t>
    <phoneticPr fontId="1" type="noConversion"/>
  </si>
  <si>
    <t>水壶-淘宝</t>
    <phoneticPr fontId="1" type="noConversion"/>
  </si>
  <si>
    <t>靠垫样品-淘宝</t>
    <phoneticPr fontId="1" type="noConversion"/>
  </si>
  <si>
    <t>靠垫-淘宝</t>
    <phoneticPr fontId="1" type="noConversion"/>
  </si>
  <si>
    <t>魔术巾-淘宝</t>
    <phoneticPr fontId="1" type="noConversion"/>
  </si>
  <si>
    <t>置物网-淘宝</t>
    <phoneticPr fontId="1" type="noConversion"/>
  </si>
  <si>
    <t>心经+笔-淘宝</t>
    <phoneticPr fontId="1" type="noConversion"/>
  </si>
  <si>
    <t>月饼-淘宝</t>
    <phoneticPr fontId="1" type="noConversion"/>
  </si>
  <si>
    <t>手拉旗-淘宝</t>
    <phoneticPr fontId="1" type="noConversion"/>
  </si>
  <si>
    <t>帽子-商场采购</t>
    <phoneticPr fontId="1" type="noConversion"/>
  </si>
  <si>
    <t>一次性烟袋-淘宝</t>
    <phoneticPr fontId="1" type="noConversion"/>
  </si>
  <si>
    <t>笔-当地采购 B</t>
    <phoneticPr fontId="1" type="noConversion"/>
  </si>
  <si>
    <t>投影-租赁</t>
    <phoneticPr fontId="1" type="noConversion"/>
  </si>
  <si>
    <t>U盘-淘宝</t>
    <phoneticPr fontId="1" type="noConversion"/>
  </si>
  <si>
    <t>9.24早餐 B</t>
    <phoneticPr fontId="1" type="noConversion"/>
  </si>
  <si>
    <t>机场打包费用</t>
    <phoneticPr fontId="1" type="noConversion"/>
  </si>
  <si>
    <t>托运</t>
    <phoneticPr fontId="1" type="noConversion"/>
  </si>
  <si>
    <t xml:space="preserve">月饼运费-到付 </t>
    <phoneticPr fontId="1" type="noConversion"/>
  </si>
  <si>
    <t>顺丰</t>
    <phoneticPr fontId="1" type="noConversion"/>
  </si>
  <si>
    <t>防晒霜-京东</t>
    <phoneticPr fontId="1" type="noConversion"/>
  </si>
  <si>
    <t>补买U盘-B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</si>
</sst>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7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left" vertical="center"/>
    </xf>
    <xf numFmtId="178" fontId="0" fillId="9" borderId="1" xfId="0" applyNumberFormat="1" applyFill="1" applyBorder="1" applyAlignment="1">
      <alignment horizontal="right" vertical="center"/>
    </xf>
    <xf numFmtId="0" fontId="0" fillId="9" borderId="1" xfId="0" applyFill="1" applyBorder="1">
      <alignment vertical="center"/>
    </xf>
    <xf numFmtId="178" fontId="13" fillId="9" borderId="1" xfId="0" applyNumberFormat="1" applyFont="1" applyFill="1" applyBorder="1" applyAlignment="1">
      <alignment horizontal="right" vertical="center"/>
    </xf>
    <xf numFmtId="0" fontId="13" fillId="9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8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J78"/>
  <sheetViews>
    <sheetView tabSelected="1" view="pageBreakPreview" topLeftCell="A59" zoomScale="80" zoomScaleNormal="100" zoomScaleSheetLayoutView="80" workbookViewId="0">
      <selection activeCell="F69" sqref="A69:XFD6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3.1796875" style="7" bestFit="1" customWidth="1"/>
    <col min="5" max="5" width="13.1796875" bestFit="1" customWidth="1"/>
    <col min="6" max="6" width="18.7265625" customWidth="1"/>
    <col min="8" max="8" width="21.81640625" customWidth="1"/>
    <col min="9" max="9" width="24.90625" customWidth="1"/>
    <col min="10" max="10" width="39.453125" customWidth="1"/>
  </cols>
  <sheetData>
    <row r="2" spans="1:10" ht="21" customHeight="1" x14ac:dyDescent="0.25">
      <c r="C2" s="62" t="s">
        <v>46</v>
      </c>
      <c r="D2" s="62"/>
      <c r="E2" s="62"/>
      <c r="F2" s="62"/>
      <c r="G2" s="62"/>
      <c r="H2" s="62"/>
      <c r="I2" s="16"/>
      <c r="J2" s="16"/>
    </row>
    <row r="4" spans="1:10" ht="21" customHeight="1" x14ac:dyDescent="0.25">
      <c r="H4" s="45" t="s">
        <v>51</v>
      </c>
      <c r="I4" s="45"/>
      <c r="J4" s="45" t="s">
        <v>52</v>
      </c>
    </row>
    <row r="5" spans="1:10" ht="21" customHeight="1" x14ac:dyDescent="0.25">
      <c r="H5" s="46"/>
      <c r="I5" s="46"/>
      <c r="J5" s="46"/>
    </row>
    <row r="6" spans="1:10" ht="21" customHeight="1" x14ac:dyDescent="0.25">
      <c r="A6" s="65" t="s">
        <v>19</v>
      </c>
      <c r="B6" s="50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50" t="s">
        <v>6</v>
      </c>
    </row>
    <row r="7" spans="1:10" ht="21" customHeight="1" x14ac:dyDescent="0.25">
      <c r="A7" s="65"/>
      <c r="B7" s="5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50"/>
    </row>
    <row r="8" spans="1:10" ht="21" customHeight="1" x14ac:dyDescent="0.25">
      <c r="A8" s="58">
        <v>1</v>
      </c>
      <c r="B8" s="59" t="s">
        <v>2</v>
      </c>
      <c r="C8" s="31">
        <v>0</v>
      </c>
      <c r="D8" s="32"/>
      <c r="E8" s="31">
        <f>C8*D8</f>
        <v>0</v>
      </c>
      <c r="F8" s="14">
        <v>0</v>
      </c>
      <c r="G8" s="14">
        <v>0</v>
      </c>
      <c r="H8" s="14">
        <f t="shared" ref="H8:H66" si="0">F8+G8</f>
        <v>0</v>
      </c>
      <c r="I8" s="2"/>
      <c r="J8" s="51" t="s">
        <v>45</v>
      </c>
    </row>
    <row r="9" spans="1:10" ht="21" customHeight="1" x14ac:dyDescent="0.25">
      <c r="A9" s="58"/>
      <c r="B9" s="59"/>
      <c r="C9" s="31"/>
      <c r="D9" s="32"/>
      <c r="E9" s="31"/>
      <c r="F9" s="14">
        <v>0</v>
      </c>
      <c r="G9" s="14">
        <v>0</v>
      </c>
      <c r="H9" s="14">
        <f t="shared" si="0"/>
        <v>0</v>
      </c>
      <c r="I9" s="2"/>
      <c r="J9" s="40"/>
    </row>
    <row r="10" spans="1:10" s="9" customFormat="1" ht="21" customHeight="1" x14ac:dyDescent="0.25">
      <c r="A10" s="12"/>
      <c r="B10" s="8" t="s">
        <v>21</v>
      </c>
      <c r="C10" s="15">
        <f>SUM(C8)</f>
        <v>0</v>
      </c>
      <c r="D10" s="15">
        <f>SUM(D8)</f>
        <v>0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3"/>
      <c r="J10" s="41"/>
    </row>
    <row r="11" spans="1:10" ht="21" customHeight="1" x14ac:dyDescent="0.25">
      <c r="A11" s="33">
        <v>2</v>
      </c>
      <c r="B11" s="35" t="s">
        <v>22</v>
      </c>
      <c r="C11" s="37">
        <v>0</v>
      </c>
      <c r="D11" s="33"/>
      <c r="E11" s="37">
        <f t="shared" ref="E11:E66" si="1">C11*D11</f>
        <v>0</v>
      </c>
      <c r="F11" s="14">
        <v>0</v>
      </c>
      <c r="G11" s="14">
        <v>0</v>
      </c>
      <c r="H11" s="14">
        <f t="shared" si="0"/>
        <v>0</v>
      </c>
      <c r="I11" s="2"/>
      <c r="J11" s="39" t="s">
        <v>38</v>
      </c>
    </row>
    <row r="12" spans="1:10" ht="21" customHeight="1" x14ac:dyDescent="0.25">
      <c r="A12" s="34"/>
      <c r="B12" s="36"/>
      <c r="C12" s="38"/>
      <c r="D12" s="34"/>
      <c r="E12" s="38"/>
      <c r="F12" s="14">
        <v>0</v>
      </c>
      <c r="G12" s="14">
        <v>0</v>
      </c>
      <c r="H12" s="14">
        <f t="shared" ref="H12" si="2">F12+G12</f>
        <v>0</v>
      </c>
      <c r="I12" s="2"/>
      <c r="J12" s="40"/>
    </row>
    <row r="13" spans="1:10" s="9" customFormat="1" ht="21" customHeight="1" x14ac:dyDescent="0.25">
      <c r="A13" s="12"/>
      <c r="B13" s="8" t="s">
        <v>23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>SUM(F11:F12)</f>
        <v>0</v>
      </c>
      <c r="G13" s="15">
        <f>SUM(G11:G12)</f>
        <v>0</v>
      </c>
      <c r="H13" s="15">
        <f>SUM(H11:H12)</f>
        <v>0</v>
      </c>
      <c r="I13" s="13"/>
      <c r="J13" s="41"/>
    </row>
    <row r="14" spans="1:10" ht="21" customHeight="1" x14ac:dyDescent="0.25">
      <c r="A14" s="58">
        <v>3</v>
      </c>
      <c r="B14" s="59" t="s">
        <v>24</v>
      </c>
      <c r="C14" s="31">
        <v>0</v>
      </c>
      <c r="D14" s="32"/>
      <c r="E14" s="31">
        <f t="shared" si="1"/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39</v>
      </c>
    </row>
    <row r="15" spans="1:10" ht="21" customHeight="1" x14ac:dyDescent="0.25">
      <c r="A15" s="58"/>
      <c r="B15" s="59"/>
      <c r="C15" s="31"/>
      <c r="D15" s="32"/>
      <c r="E15" s="31"/>
      <c r="F15" s="14">
        <v>0</v>
      </c>
      <c r="G15" s="14">
        <v>0</v>
      </c>
      <c r="H15" s="14">
        <f t="shared" si="0"/>
        <v>0</v>
      </c>
      <c r="I15" s="2"/>
      <c r="J15" s="43"/>
    </row>
    <row r="16" spans="1:10" s="9" customFormat="1" ht="21" customHeight="1" x14ac:dyDescent="0.25">
      <c r="A16" s="12"/>
      <c r="B16" s="8" t="s">
        <v>25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" customHeight="1" x14ac:dyDescent="0.25">
      <c r="A17" s="58">
        <v>4</v>
      </c>
      <c r="B17" s="59" t="s">
        <v>4</v>
      </c>
      <c r="C17" s="31">
        <v>20000</v>
      </c>
      <c r="D17" s="32">
        <v>1</v>
      </c>
      <c r="E17" s="31">
        <f t="shared" si="1"/>
        <v>20000</v>
      </c>
      <c r="F17" s="14">
        <v>16227</v>
      </c>
      <c r="G17" s="14">
        <v>0</v>
      </c>
      <c r="H17" s="14">
        <f t="shared" si="0"/>
        <v>16227</v>
      </c>
      <c r="I17" s="2" t="s">
        <v>53</v>
      </c>
      <c r="J17" s="42" t="s">
        <v>40</v>
      </c>
    </row>
    <row r="18" spans="1:10" ht="21" customHeight="1" x14ac:dyDescent="0.25">
      <c r="A18" s="58"/>
      <c r="B18" s="59"/>
      <c r="C18" s="31"/>
      <c r="D18" s="32"/>
      <c r="E18" s="31"/>
      <c r="F18" s="21">
        <v>4700</v>
      </c>
      <c r="G18" s="21">
        <v>0</v>
      </c>
      <c r="H18" s="21">
        <f t="shared" si="0"/>
        <v>4700</v>
      </c>
      <c r="I18" s="2" t="s">
        <v>54</v>
      </c>
      <c r="J18" s="43"/>
    </row>
    <row r="19" spans="1:10" ht="21" customHeight="1" x14ac:dyDescent="0.25">
      <c r="A19" s="58"/>
      <c r="B19" s="59"/>
      <c r="C19" s="31"/>
      <c r="D19" s="32"/>
      <c r="E19" s="31"/>
      <c r="F19" s="21">
        <v>231</v>
      </c>
      <c r="G19" s="21">
        <v>0</v>
      </c>
      <c r="H19" s="21">
        <f t="shared" si="0"/>
        <v>231</v>
      </c>
      <c r="I19" s="2" t="s">
        <v>102</v>
      </c>
      <c r="J19" s="43"/>
    </row>
    <row r="20" spans="1:10" ht="21" customHeight="1" x14ac:dyDescent="0.25">
      <c r="A20" s="58"/>
      <c r="B20" s="59"/>
      <c r="C20" s="31"/>
      <c r="D20" s="32"/>
      <c r="E20" s="31"/>
      <c r="F20" s="14">
        <v>0</v>
      </c>
      <c r="G20" s="14">
        <v>0</v>
      </c>
      <c r="H20" s="14">
        <f t="shared" si="0"/>
        <v>0</v>
      </c>
      <c r="I20" s="2"/>
      <c r="J20" s="43"/>
    </row>
    <row r="21" spans="1:10" s="9" customFormat="1" ht="21" customHeight="1" x14ac:dyDescent="0.25">
      <c r="A21" s="12"/>
      <c r="B21" s="8" t="s">
        <v>26</v>
      </c>
      <c r="C21" s="15">
        <f>SUM(C17)</f>
        <v>20000</v>
      </c>
      <c r="D21" s="15">
        <f t="shared" ref="D21:E21" si="3">SUM(D17)</f>
        <v>1</v>
      </c>
      <c r="E21" s="15">
        <f t="shared" si="3"/>
        <v>20000</v>
      </c>
      <c r="F21" s="15">
        <f>SUM(F17:F20)</f>
        <v>21158</v>
      </c>
      <c r="G21" s="15">
        <f t="shared" ref="G21" si="4">SUM(G17:G20)</f>
        <v>0</v>
      </c>
      <c r="H21" s="15">
        <f>SUM(H17:H20)</f>
        <v>21158</v>
      </c>
      <c r="I21" s="13"/>
      <c r="J21" s="44"/>
    </row>
    <row r="22" spans="1:10" ht="21" customHeight="1" x14ac:dyDescent="0.25">
      <c r="A22" s="33">
        <v>5</v>
      </c>
      <c r="B22" s="35" t="s">
        <v>27</v>
      </c>
      <c r="C22" s="37">
        <v>20000</v>
      </c>
      <c r="D22" s="33">
        <v>1</v>
      </c>
      <c r="E22" s="37">
        <f t="shared" si="1"/>
        <v>20000</v>
      </c>
      <c r="F22" s="14">
        <v>1449</v>
      </c>
      <c r="G22" s="14">
        <v>0</v>
      </c>
      <c r="H22" s="14">
        <f t="shared" si="0"/>
        <v>1449</v>
      </c>
      <c r="I22" s="2" t="s">
        <v>55</v>
      </c>
      <c r="J22" s="39" t="s">
        <v>41</v>
      </c>
    </row>
    <row r="23" spans="1:10" ht="21" customHeight="1" x14ac:dyDescent="0.25">
      <c r="A23" s="53"/>
      <c r="B23" s="61"/>
      <c r="C23" s="52"/>
      <c r="D23" s="53"/>
      <c r="E23" s="52"/>
      <c r="F23" s="21">
        <v>568.62</v>
      </c>
      <c r="G23" s="21">
        <v>0</v>
      </c>
      <c r="H23" s="21">
        <f t="shared" ref="H23" si="5">F23+G23</f>
        <v>568.62</v>
      </c>
      <c r="I23" s="2" t="s">
        <v>56</v>
      </c>
      <c r="J23" s="40"/>
    </row>
    <row r="24" spans="1:10" ht="21" customHeight="1" x14ac:dyDescent="0.25">
      <c r="A24" s="53"/>
      <c r="B24" s="61"/>
      <c r="C24" s="52"/>
      <c r="D24" s="53"/>
      <c r="E24" s="52"/>
      <c r="F24" s="21">
        <v>42.3</v>
      </c>
      <c r="G24" s="21">
        <v>0</v>
      </c>
      <c r="H24" s="21">
        <f t="shared" ref="H24:H36" si="6">F24+G24</f>
        <v>42.3</v>
      </c>
      <c r="I24" s="2" t="s">
        <v>75</v>
      </c>
      <c r="J24" s="40"/>
    </row>
    <row r="25" spans="1:10" ht="21" customHeight="1" x14ac:dyDescent="0.25">
      <c r="A25" s="53"/>
      <c r="B25" s="61"/>
      <c r="C25" s="52"/>
      <c r="D25" s="53"/>
      <c r="E25" s="52"/>
      <c r="F25" s="21">
        <v>99</v>
      </c>
      <c r="G25" s="21">
        <v>0</v>
      </c>
      <c r="H25" s="21">
        <f t="shared" si="6"/>
        <v>99</v>
      </c>
      <c r="I25" s="26" t="s">
        <v>76</v>
      </c>
      <c r="J25" s="40"/>
    </row>
    <row r="26" spans="1:10" ht="21" customHeight="1" x14ac:dyDescent="0.25">
      <c r="A26" s="53"/>
      <c r="B26" s="61"/>
      <c r="C26" s="52"/>
      <c r="D26" s="53"/>
      <c r="E26" s="52"/>
      <c r="F26" s="21">
        <v>37.700000000000003</v>
      </c>
      <c r="G26" s="21">
        <v>0</v>
      </c>
      <c r="H26" s="21">
        <f t="shared" si="6"/>
        <v>37.700000000000003</v>
      </c>
      <c r="I26" s="2" t="s">
        <v>77</v>
      </c>
      <c r="J26" s="40"/>
    </row>
    <row r="27" spans="1:10" ht="21" customHeight="1" x14ac:dyDescent="0.25">
      <c r="A27" s="53"/>
      <c r="B27" s="61"/>
      <c r="C27" s="52"/>
      <c r="D27" s="53"/>
      <c r="E27" s="52"/>
      <c r="F27" s="21">
        <v>116.8</v>
      </c>
      <c r="G27" s="21">
        <v>0</v>
      </c>
      <c r="H27" s="21">
        <f t="shared" si="6"/>
        <v>116.8</v>
      </c>
      <c r="I27" s="2" t="s">
        <v>78</v>
      </c>
      <c r="J27" s="40"/>
    </row>
    <row r="28" spans="1:10" ht="21" customHeight="1" x14ac:dyDescent="0.25">
      <c r="A28" s="53"/>
      <c r="B28" s="61"/>
      <c r="C28" s="52"/>
      <c r="D28" s="53"/>
      <c r="E28" s="52"/>
      <c r="F28" s="21">
        <v>483</v>
      </c>
      <c r="G28" s="21">
        <v>0</v>
      </c>
      <c r="H28" s="21">
        <f t="shared" si="6"/>
        <v>483</v>
      </c>
      <c r="I28" s="2" t="s">
        <v>79</v>
      </c>
      <c r="J28" s="40"/>
    </row>
    <row r="29" spans="1:10" ht="21" customHeight="1" x14ac:dyDescent="0.25">
      <c r="A29" s="53"/>
      <c r="B29" s="61"/>
      <c r="C29" s="52"/>
      <c r="D29" s="53"/>
      <c r="E29" s="52"/>
      <c r="F29" s="21">
        <v>150</v>
      </c>
      <c r="G29" s="21">
        <v>0</v>
      </c>
      <c r="H29" s="21">
        <f t="shared" si="6"/>
        <v>150</v>
      </c>
      <c r="I29" s="2" t="s">
        <v>80</v>
      </c>
      <c r="J29" s="40"/>
    </row>
    <row r="30" spans="1:10" ht="21" customHeight="1" x14ac:dyDescent="0.25">
      <c r="A30" s="53"/>
      <c r="B30" s="61"/>
      <c r="C30" s="52"/>
      <c r="D30" s="53"/>
      <c r="E30" s="52"/>
      <c r="F30" s="21">
        <v>671</v>
      </c>
      <c r="G30" s="21">
        <v>0</v>
      </c>
      <c r="H30" s="21">
        <f t="shared" si="6"/>
        <v>671</v>
      </c>
      <c r="I30" s="2" t="s">
        <v>81</v>
      </c>
      <c r="J30" s="40"/>
    </row>
    <row r="31" spans="1:10" ht="21" customHeight="1" x14ac:dyDescent="0.25">
      <c r="A31" s="53"/>
      <c r="B31" s="61"/>
      <c r="C31" s="52"/>
      <c r="D31" s="53"/>
      <c r="E31" s="52"/>
      <c r="F31" s="21">
        <v>54.9</v>
      </c>
      <c r="G31" s="21">
        <v>0</v>
      </c>
      <c r="H31" s="21">
        <f t="shared" si="6"/>
        <v>54.9</v>
      </c>
      <c r="I31" s="2" t="s">
        <v>82</v>
      </c>
      <c r="J31" s="40"/>
    </row>
    <row r="32" spans="1:10" ht="21" customHeight="1" x14ac:dyDescent="0.25">
      <c r="A32" s="53"/>
      <c r="B32" s="61"/>
      <c r="C32" s="52"/>
      <c r="D32" s="53"/>
      <c r="E32" s="52"/>
      <c r="F32" s="21">
        <v>478</v>
      </c>
      <c r="G32" s="21">
        <v>0</v>
      </c>
      <c r="H32" s="21">
        <f t="shared" si="6"/>
        <v>478</v>
      </c>
      <c r="I32" s="2" t="s">
        <v>83</v>
      </c>
      <c r="J32" s="40"/>
    </row>
    <row r="33" spans="1:10" ht="21" customHeight="1" x14ac:dyDescent="0.25">
      <c r="A33" s="53"/>
      <c r="B33" s="61"/>
      <c r="C33" s="52"/>
      <c r="D33" s="53"/>
      <c r="E33" s="52"/>
      <c r="F33" s="21">
        <v>160</v>
      </c>
      <c r="G33" s="21">
        <v>0</v>
      </c>
      <c r="H33" s="21">
        <f t="shared" si="6"/>
        <v>160</v>
      </c>
      <c r="I33" s="2" t="s">
        <v>84</v>
      </c>
      <c r="J33" s="40"/>
    </row>
    <row r="34" spans="1:10" ht="21" customHeight="1" x14ac:dyDescent="0.25">
      <c r="A34" s="53"/>
      <c r="B34" s="61"/>
      <c r="C34" s="52"/>
      <c r="D34" s="53"/>
      <c r="E34" s="52"/>
      <c r="F34" s="21">
        <v>157</v>
      </c>
      <c r="G34" s="21">
        <v>0</v>
      </c>
      <c r="H34" s="21">
        <f t="shared" si="6"/>
        <v>157</v>
      </c>
      <c r="I34" s="2" t="s">
        <v>85</v>
      </c>
      <c r="J34" s="40"/>
    </row>
    <row r="35" spans="1:10" ht="21" customHeight="1" x14ac:dyDescent="0.25">
      <c r="A35" s="53"/>
      <c r="B35" s="61"/>
      <c r="C35" s="52"/>
      <c r="D35" s="53"/>
      <c r="E35" s="52"/>
      <c r="F35" s="21">
        <v>782.5</v>
      </c>
      <c r="G35" s="21">
        <v>0</v>
      </c>
      <c r="H35" s="21">
        <f t="shared" si="6"/>
        <v>782.5</v>
      </c>
      <c r="I35" s="2" t="s">
        <v>86</v>
      </c>
      <c r="J35" s="40"/>
    </row>
    <row r="36" spans="1:10" ht="21" customHeight="1" x14ac:dyDescent="0.25">
      <c r="A36" s="53"/>
      <c r="B36" s="61"/>
      <c r="C36" s="52"/>
      <c r="D36" s="53"/>
      <c r="E36" s="52"/>
      <c r="F36" s="27">
        <v>3600</v>
      </c>
      <c r="G36" s="27">
        <v>0</v>
      </c>
      <c r="H36" s="27">
        <f t="shared" si="6"/>
        <v>3600</v>
      </c>
      <c r="I36" s="28" t="s">
        <v>87</v>
      </c>
      <c r="J36" s="40"/>
    </row>
    <row r="37" spans="1:10" ht="21" customHeight="1" x14ac:dyDescent="0.25">
      <c r="A37" s="53"/>
      <c r="B37" s="61"/>
      <c r="C37" s="52"/>
      <c r="D37" s="53"/>
      <c r="E37" s="52"/>
      <c r="F37" s="21">
        <v>1624</v>
      </c>
      <c r="G37" s="21">
        <v>0</v>
      </c>
      <c r="H37" s="21">
        <f t="shared" ref="H37:H49" si="7">F37+G37</f>
        <v>1624</v>
      </c>
      <c r="I37" s="2" t="s">
        <v>88</v>
      </c>
      <c r="J37" s="40"/>
    </row>
    <row r="38" spans="1:10" ht="21" customHeight="1" x14ac:dyDescent="0.25">
      <c r="A38" s="53"/>
      <c r="B38" s="61"/>
      <c r="C38" s="52"/>
      <c r="D38" s="53"/>
      <c r="E38" s="52"/>
      <c r="F38" s="27">
        <v>1144</v>
      </c>
      <c r="G38" s="27">
        <v>0</v>
      </c>
      <c r="H38" s="27">
        <f t="shared" si="7"/>
        <v>1144</v>
      </c>
      <c r="I38" s="28" t="s">
        <v>89</v>
      </c>
      <c r="J38" s="40"/>
    </row>
    <row r="39" spans="1:10" ht="21" customHeight="1" x14ac:dyDescent="0.25">
      <c r="A39" s="53"/>
      <c r="B39" s="61"/>
      <c r="C39" s="52"/>
      <c r="D39" s="53"/>
      <c r="E39" s="52"/>
      <c r="F39" s="21">
        <v>164</v>
      </c>
      <c r="G39" s="21">
        <v>0</v>
      </c>
      <c r="H39" s="21">
        <f t="shared" si="7"/>
        <v>164</v>
      </c>
      <c r="I39" s="2" t="s">
        <v>90</v>
      </c>
      <c r="J39" s="40"/>
    </row>
    <row r="40" spans="1:10" ht="21" customHeight="1" x14ac:dyDescent="0.25">
      <c r="A40" s="53"/>
      <c r="B40" s="61"/>
      <c r="C40" s="52"/>
      <c r="D40" s="53"/>
      <c r="E40" s="52"/>
      <c r="F40" s="21">
        <v>995</v>
      </c>
      <c r="G40" s="21">
        <v>0</v>
      </c>
      <c r="H40" s="21">
        <f t="shared" si="7"/>
        <v>995</v>
      </c>
      <c r="I40" s="2" t="s">
        <v>91</v>
      </c>
      <c r="J40" s="40"/>
    </row>
    <row r="41" spans="1:10" ht="21" customHeight="1" x14ac:dyDescent="0.25">
      <c r="A41" s="53"/>
      <c r="B41" s="61"/>
      <c r="C41" s="52"/>
      <c r="D41" s="53"/>
      <c r="E41" s="52"/>
      <c r="F41" s="27">
        <v>432.4</v>
      </c>
      <c r="G41" s="27">
        <v>0</v>
      </c>
      <c r="H41" s="27">
        <f t="shared" si="7"/>
        <v>432.4</v>
      </c>
      <c r="I41" s="28" t="s">
        <v>92</v>
      </c>
      <c r="J41" s="40"/>
    </row>
    <row r="42" spans="1:10" ht="21" customHeight="1" x14ac:dyDescent="0.25">
      <c r="A42" s="53"/>
      <c r="B42" s="61"/>
      <c r="C42" s="52"/>
      <c r="D42" s="53"/>
      <c r="E42" s="52"/>
      <c r="F42" s="29">
        <v>283.8</v>
      </c>
      <c r="G42" s="29">
        <v>0</v>
      </c>
      <c r="H42" s="29">
        <f t="shared" si="7"/>
        <v>283.8</v>
      </c>
      <c r="I42" s="30" t="s">
        <v>93</v>
      </c>
      <c r="J42" s="40"/>
    </row>
    <row r="43" spans="1:10" ht="21" customHeight="1" x14ac:dyDescent="0.25">
      <c r="A43" s="53"/>
      <c r="B43" s="61"/>
      <c r="C43" s="52"/>
      <c r="D43" s="53"/>
      <c r="E43" s="52"/>
      <c r="F43" s="29">
        <v>401</v>
      </c>
      <c r="G43" s="29">
        <v>0</v>
      </c>
      <c r="H43" s="29">
        <f t="shared" si="7"/>
        <v>401</v>
      </c>
      <c r="I43" s="30" t="s">
        <v>94</v>
      </c>
      <c r="J43" s="40"/>
    </row>
    <row r="44" spans="1:10" ht="21" customHeight="1" x14ac:dyDescent="0.25">
      <c r="A44" s="53"/>
      <c r="B44" s="61"/>
      <c r="C44" s="52"/>
      <c r="D44" s="53"/>
      <c r="E44" s="52"/>
      <c r="F44" s="21">
        <v>1009.2</v>
      </c>
      <c r="G44" s="21">
        <v>0</v>
      </c>
      <c r="H44" s="21">
        <f t="shared" si="7"/>
        <v>1009.2</v>
      </c>
      <c r="I44" s="2" t="s">
        <v>95</v>
      </c>
      <c r="J44" s="40"/>
    </row>
    <row r="45" spans="1:10" ht="21" customHeight="1" x14ac:dyDescent="0.25">
      <c r="A45" s="53"/>
      <c r="B45" s="61"/>
      <c r="C45" s="52"/>
      <c r="D45" s="53"/>
      <c r="E45" s="52"/>
      <c r="F45" s="21">
        <v>352</v>
      </c>
      <c r="G45" s="21">
        <v>0</v>
      </c>
      <c r="H45" s="21">
        <f t="shared" si="7"/>
        <v>352</v>
      </c>
      <c r="I45" s="2" t="s">
        <v>96</v>
      </c>
      <c r="J45" s="40"/>
    </row>
    <row r="46" spans="1:10" ht="21" customHeight="1" x14ac:dyDescent="0.25">
      <c r="A46" s="53"/>
      <c r="B46" s="61"/>
      <c r="C46" s="52"/>
      <c r="D46" s="53"/>
      <c r="E46" s="52"/>
      <c r="F46" s="21">
        <v>3477</v>
      </c>
      <c r="G46" s="21">
        <v>0</v>
      </c>
      <c r="H46" s="21">
        <f t="shared" si="7"/>
        <v>3477</v>
      </c>
      <c r="I46" s="2" t="s">
        <v>97</v>
      </c>
      <c r="J46" s="40"/>
    </row>
    <row r="47" spans="1:10" ht="21" customHeight="1" x14ac:dyDescent="0.25">
      <c r="A47" s="53"/>
      <c r="B47" s="61"/>
      <c r="C47" s="52"/>
      <c r="D47" s="53"/>
      <c r="E47" s="52"/>
      <c r="F47" s="21">
        <v>563</v>
      </c>
      <c r="G47" s="21">
        <v>0</v>
      </c>
      <c r="H47" s="21">
        <f t="shared" si="7"/>
        <v>563</v>
      </c>
      <c r="I47" s="2" t="s">
        <v>98</v>
      </c>
      <c r="J47" s="40"/>
    </row>
    <row r="48" spans="1:10" ht="21" customHeight="1" x14ac:dyDescent="0.25">
      <c r="A48" s="53"/>
      <c r="B48" s="61"/>
      <c r="C48" s="52"/>
      <c r="D48" s="53"/>
      <c r="E48" s="52"/>
      <c r="F48" s="21">
        <v>120.5</v>
      </c>
      <c r="G48" s="21">
        <v>0</v>
      </c>
      <c r="H48" s="21">
        <f t="shared" si="7"/>
        <v>120.5</v>
      </c>
      <c r="I48" s="2" t="s">
        <v>99</v>
      </c>
      <c r="J48" s="40"/>
    </row>
    <row r="49" spans="1:10" ht="21" customHeight="1" x14ac:dyDescent="0.25">
      <c r="A49" s="53"/>
      <c r="B49" s="61"/>
      <c r="C49" s="52"/>
      <c r="D49" s="53"/>
      <c r="E49" s="52"/>
      <c r="F49" s="21">
        <v>1200</v>
      </c>
      <c r="G49" s="21">
        <v>0</v>
      </c>
      <c r="H49" s="21">
        <f t="shared" si="7"/>
        <v>1200</v>
      </c>
      <c r="I49" s="2" t="s">
        <v>100</v>
      </c>
      <c r="J49" s="40"/>
    </row>
    <row r="50" spans="1:10" ht="21" customHeight="1" x14ac:dyDescent="0.25">
      <c r="A50" s="53"/>
      <c r="B50" s="61"/>
      <c r="C50" s="52"/>
      <c r="D50" s="53"/>
      <c r="E50" s="52"/>
      <c r="F50" s="21">
        <v>1681</v>
      </c>
      <c r="G50" s="21">
        <v>0</v>
      </c>
      <c r="H50" s="21">
        <f>F50+G50</f>
        <v>1681</v>
      </c>
      <c r="I50" s="2" t="s">
        <v>101</v>
      </c>
      <c r="J50" s="40"/>
    </row>
    <row r="51" spans="1:10" ht="21" customHeight="1" x14ac:dyDescent="0.25">
      <c r="A51" s="53"/>
      <c r="B51" s="61"/>
      <c r="C51" s="52"/>
      <c r="D51" s="53"/>
      <c r="E51" s="52"/>
      <c r="F51" s="21">
        <v>624</v>
      </c>
      <c r="G51" s="21">
        <v>0</v>
      </c>
      <c r="H51" s="21">
        <f t="shared" ref="H51:H52" si="8">F51+G51</f>
        <v>624</v>
      </c>
      <c r="I51" s="2" t="s">
        <v>107</v>
      </c>
      <c r="J51" s="40"/>
    </row>
    <row r="52" spans="1:10" ht="21" customHeight="1" x14ac:dyDescent="0.25">
      <c r="A52" s="53"/>
      <c r="B52" s="61"/>
      <c r="C52" s="52"/>
      <c r="D52" s="53"/>
      <c r="E52" s="52"/>
      <c r="F52" s="21">
        <v>74</v>
      </c>
      <c r="G52" s="21">
        <v>0</v>
      </c>
      <c r="H52" s="21">
        <f t="shared" si="8"/>
        <v>74</v>
      </c>
      <c r="I52" s="2" t="s">
        <v>108</v>
      </c>
      <c r="J52" s="40"/>
    </row>
    <row r="53" spans="1:10" s="9" customFormat="1" ht="21" customHeight="1" x14ac:dyDescent="0.25">
      <c r="A53" s="12"/>
      <c r="B53" s="8" t="s">
        <v>32</v>
      </c>
      <c r="C53" s="15">
        <f>SUM(C22)</f>
        <v>20000</v>
      </c>
      <c r="D53" s="15">
        <f>SUM(D22)</f>
        <v>1</v>
      </c>
      <c r="E53" s="15">
        <f>SUM(E22)</f>
        <v>20000</v>
      </c>
      <c r="F53" s="15">
        <f>SUM(F22:F52)</f>
        <v>22994.720000000001</v>
      </c>
      <c r="G53" s="15">
        <f>SUM(G22:G52)</f>
        <v>0</v>
      </c>
      <c r="H53" s="15">
        <f>SUM(H22:H52)</f>
        <v>22994.720000000001</v>
      </c>
      <c r="I53" s="13"/>
      <c r="J53" s="41"/>
    </row>
    <row r="54" spans="1:10" ht="21" customHeight="1" x14ac:dyDescent="0.25">
      <c r="A54" s="58">
        <v>6</v>
      </c>
      <c r="B54" s="59" t="s">
        <v>28</v>
      </c>
      <c r="C54" s="31">
        <v>0</v>
      </c>
      <c r="D54" s="32"/>
      <c r="E54" s="31">
        <f t="shared" si="1"/>
        <v>0</v>
      </c>
      <c r="F54" s="14">
        <v>0</v>
      </c>
      <c r="G54" s="14">
        <v>0</v>
      </c>
      <c r="H54" s="14">
        <f>F54+G54</f>
        <v>0</v>
      </c>
      <c r="I54" s="2"/>
      <c r="J54" s="39" t="s">
        <v>42</v>
      </c>
    </row>
    <row r="55" spans="1:10" ht="21" customHeight="1" x14ac:dyDescent="0.25">
      <c r="A55" s="58"/>
      <c r="B55" s="59"/>
      <c r="C55" s="31"/>
      <c r="D55" s="32"/>
      <c r="E55" s="31"/>
      <c r="F55" s="14">
        <v>0</v>
      </c>
      <c r="G55" s="14">
        <v>0</v>
      </c>
      <c r="H55" s="14">
        <f>F55+G55</f>
        <v>0</v>
      </c>
      <c r="I55" s="2"/>
      <c r="J55" s="43"/>
    </row>
    <row r="56" spans="1:10" s="9" customFormat="1" ht="21" customHeight="1" x14ac:dyDescent="0.25">
      <c r="A56" s="12"/>
      <c r="B56" s="8" t="s">
        <v>33</v>
      </c>
      <c r="C56" s="15">
        <f>SUM(C54)</f>
        <v>0</v>
      </c>
      <c r="D56" s="15">
        <f>SUM(D54)</f>
        <v>0</v>
      </c>
      <c r="E56" s="15">
        <f>SUM(E54)</f>
        <v>0</v>
      </c>
      <c r="F56" s="15">
        <f>SUM(F54:F55)</f>
        <v>0</v>
      </c>
      <c r="G56" s="15">
        <f>SUM(G54:G55)</f>
        <v>0</v>
      </c>
      <c r="H56" s="15">
        <f>SUM(H54:H55)</f>
        <v>0</v>
      </c>
      <c r="I56" s="13"/>
      <c r="J56" s="44"/>
    </row>
    <row r="57" spans="1:10" ht="21" customHeight="1" x14ac:dyDescent="0.25">
      <c r="A57" s="58">
        <v>7</v>
      </c>
      <c r="B57" s="59" t="s">
        <v>29</v>
      </c>
      <c r="C57" s="31">
        <v>0</v>
      </c>
      <c r="D57" s="32"/>
      <c r="E57" s="31">
        <f t="shared" si="1"/>
        <v>0</v>
      </c>
      <c r="F57" s="14">
        <v>0</v>
      </c>
      <c r="G57" s="14">
        <v>0</v>
      </c>
      <c r="H57" s="14">
        <f t="shared" si="0"/>
        <v>0</v>
      </c>
      <c r="I57" s="2"/>
      <c r="J57" s="47"/>
    </row>
    <row r="58" spans="1:10" ht="21" customHeight="1" x14ac:dyDescent="0.25">
      <c r="A58" s="58"/>
      <c r="B58" s="59"/>
      <c r="C58" s="31"/>
      <c r="D58" s="32"/>
      <c r="E58" s="31"/>
      <c r="F58" s="14">
        <v>0</v>
      </c>
      <c r="G58" s="14">
        <v>0</v>
      </c>
      <c r="H58" s="14">
        <f t="shared" si="0"/>
        <v>0</v>
      </c>
      <c r="I58" s="2"/>
      <c r="J58" s="48"/>
    </row>
    <row r="59" spans="1:10" s="9" customFormat="1" ht="21" customHeight="1" x14ac:dyDescent="0.25">
      <c r="A59" s="12"/>
      <c r="B59" s="8" t="s">
        <v>34</v>
      </c>
      <c r="C59" s="15">
        <f>SUM(C57)</f>
        <v>0</v>
      </c>
      <c r="D59" s="15">
        <f>SUM(D57)</f>
        <v>0</v>
      </c>
      <c r="E59" s="15">
        <f>SUM(E57)</f>
        <v>0</v>
      </c>
      <c r="F59" s="15">
        <f>SUM(F57:F58)</f>
        <v>0</v>
      </c>
      <c r="G59" s="15">
        <f>SUM(G57:G58)</f>
        <v>0</v>
      </c>
      <c r="H59" s="15">
        <f>SUM(H57:H58)</f>
        <v>0</v>
      </c>
      <c r="I59" s="13"/>
      <c r="J59" s="49"/>
    </row>
    <row r="60" spans="1:10" ht="21" customHeight="1" x14ac:dyDescent="0.25">
      <c r="A60" s="58">
        <v>8</v>
      </c>
      <c r="B60" s="59" t="s">
        <v>3</v>
      </c>
      <c r="C60" s="31">
        <v>0</v>
      </c>
      <c r="D60" s="32"/>
      <c r="E60" s="31">
        <f t="shared" si="1"/>
        <v>0</v>
      </c>
      <c r="F60" s="14">
        <v>0</v>
      </c>
      <c r="G60" s="14">
        <v>0</v>
      </c>
      <c r="H60" s="14">
        <f t="shared" si="0"/>
        <v>0</v>
      </c>
      <c r="I60" s="2"/>
      <c r="J60" s="42" t="s">
        <v>43</v>
      </c>
    </row>
    <row r="61" spans="1:10" ht="21" customHeight="1" x14ac:dyDescent="0.25">
      <c r="A61" s="58"/>
      <c r="B61" s="59"/>
      <c r="C61" s="31"/>
      <c r="D61" s="32"/>
      <c r="E61" s="31"/>
      <c r="F61" s="14">
        <v>0</v>
      </c>
      <c r="G61" s="14">
        <v>0</v>
      </c>
      <c r="H61" s="14">
        <f t="shared" si="0"/>
        <v>0</v>
      </c>
      <c r="I61" s="2"/>
      <c r="J61" s="43"/>
    </row>
    <row r="62" spans="1:10" s="9" customFormat="1" ht="21" customHeight="1" x14ac:dyDescent="0.25">
      <c r="A62" s="12"/>
      <c r="B62" s="8" t="s">
        <v>30</v>
      </c>
      <c r="C62" s="15">
        <f>SUM(C60)</f>
        <v>0</v>
      </c>
      <c r="D62" s="15">
        <f t="shared" ref="D62:E62" si="9">SUM(D60)</f>
        <v>0</v>
      </c>
      <c r="E62" s="15">
        <f t="shared" si="9"/>
        <v>0</v>
      </c>
      <c r="F62" s="15">
        <f>SUM(F60:F61)</f>
        <v>0</v>
      </c>
      <c r="G62" s="15">
        <f t="shared" ref="G62:H62" si="10">SUM(G60:G61)</f>
        <v>0</v>
      </c>
      <c r="H62" s="15">
        <f t="shared" si="10"/>
        <v>0</v>
      </c>
      <c r="I62" s="13"/>
      <c r="J62" s="44"/>
    </row>
    <row r="63" spans="1:10" ht="21" customHeight="1" x14ac:dyDescent="0.25">
      <c r="A63" s="58">
        <v>9</v>
      </c>
      <c r="B63" s="59" t="s">
        <v>31</v>
      </c>
      <c r="C63" s="31">
        <v>0</v>
      </c>
      <c r="D63" s="32"/>
      <c r="E63" s="31">
        <f t="shared" si="1"/>
        <v>0</v>
      </c>
      <c r="F63" s="14">
        <v>0</v>
      </c>
      <c r="G63" s="14">
        <v>0</v>
      </c>
      <c r="H63" s="14">
        <f t="shared" si="0"/>
        <v>0</v>
      </c>
      <c r="I63" s="2"/>
      <c r="J63" s="39" t="s">
        <v>44</v>
      </c>
    </row>
    <row r="64" spans="1:10" ht="21" customHeight="1" x14ac:dyDescent="0.25">
      <c r="A64" s="58"/>
      <c r="B64" s="59"/>
      <c r="C64" s="31"/>
      <c r="D64" s="32"/>
      <c r="E64" s="31"/>
      <c r="F64" s="14">
        <v>0</v>
      </c>
      <c r="G64" s="14">
        <v>0</v>
      </c>
      <c r="H64" s="14">
        <f t="shared" si="0"/>
        <v>0</v>
      </c>
      <c r="I64" s="2"/>
      <c r="J64" s="40"/>
    </row>
    <row r="65" spans="1:10" s="9" customFormat="1" ht="21" customHeight="1" x14ac:dyDescent="0.25">
      <c r="A65" s="12"/>
      <c r="B65" s="8" t="s">
        <v>35</v>
      </c>
      <c r="C65" s="15">
        <f>SUM(C63)</f>
        <v>0</v>
      </c>
      <c r="D65" s="15">
        <f>SUM(D63)</f>
        <v>0</v>
      </c>
      <c r="E65" s="15">
        <f>SUM(E63)</f>
        <v>0</v>
      </c>
      <c r="F65" s="15">
        <f>SUM(F63:F64)</f>
        <v>0</v>
      </c>
      <c r="G65" s="15">
        <f>SUM(G63:G64)</f>
        <v>0</v>
      </c>
      <c r="H65" s="15">
        <f>SUM(H63:H64)</f>
        <v>0</v>
      </c>
      <c r="I65" s="13"/>
      <c r="J65" s="41"/>
    </row>
    <row r="66" spans="1:10" ht="21" customHeight="1" x14ac:dyDescent="0.25">
      <c r="A66" s="33">
        <v>10</v>
      </c>
      <c r="B66" s="59" t="s">
        <v>5</v>
      </c>
      <c r="C66" s="31">
        <v>0</v>
      </c>
      <c r="D66" s="32"/>
      <c r="E66" s="31">
        <f t="shared" si="1"/>
        <v>0</v>
      </c>
      <c r="F66" s="14">
        <v>80</v>
      </c>
      <c r="G66" s="14">
        <v>0</v>
      </c>
      <c r="H66" s="14">
        <f t="shared" si="0"/>
        <v>80</v>
      </c>
      <c r="I66" s="2" t="s">
        <v>103</v>
      </c>
      <c r="J66" s="47"/>
    </row>
    <row r="67" spans="1:10" ht="21" customHeight="1" x14ac:dyDescent="0.25">
      <c r="A67" s="53"/>
      <c r="B67" s="59"/>
      <c r="C67" s="31"/>
      <c r="D67" s="32"/>
      <c r="E67" s="31"/>
      <c r="F67" s="21">
        <v>179</v>
      </c>
      <c r="G67" s="21">
        <v>0</v>
      </c>
      <c r="H67" s="21">
        <f t="shared" ref="H67:H68" si="11">F67+G67</f>
        <v>179</v>
      </c>
      <c r="I67" s="2" t="s">
        <v>105</v>
      </c>
      <c r="J67" s="48"/>
    </row>
    <row r="68" spans="1:10" ht="21" customHeight="1" x14ac:dyDescent="0.25">
      <c r="A68" s="53"/>
      <c r="B68" s="59"/>
      <c r="C68" s="31"/>
      <c r="D68" s="32"/>
      <c r="E68" s="31"/>
      <c r="F68" s="21">
        <v>23</v>
      </c>
      <c r="G68" s="21">
        <v>0</v>
      </c>
      <c r="H68" s="21">
        <f t="shared" si="11"/>
        <v>23</v>
      </c>
      <c r="I68" s="2" t="s">
        <v>106</v>
      </c>
      <c r="J68" s="48"/>
    </row>
    <row r="69" spans="1:10" ht="21" customHeight="1" x14ac:dyDescent="0.25">
      <c r="A69" s="53"/>
      <c r="B69" s="59"/>
      <c r="C69" s="31"/>
      <c r="D69" s="32"/>
      <c r="E69" s="31"/>
      <c r="F69" s="14">
        <v>80</v>
      </c>
      <c r="G69" s="14">
        <v>0</v>
      </c>
      <c r="H69" s="14">
        <f t="shared" ref="H69" si="12">F69+G69</f>
        <v>80</v>
      </c>
      <c r="I69" s="2" t="s">
        <v>104</v>
      </c>
      <c r="J69" s="48"/>
    </row>
    <row r="70" spans="1:10" s="9" customFormat="1" ht="21" customHeight="1" x14ac:dyDescent="0.25">
      <c r="A70" s="12"/>
      <c r="B70" s="8" t="s">
        <v>36</v>
      </c>
      <c r="C70" s="15">
        <f>SUM(C66)</f>
        <v>0</v>
      </c>
      <c r="D70" s="15">
        <f>SUM(D66)</f>
        <v>0</v>
      </c>
      <c r="E70" s="15">
        <f>SUM(E66)</f>
        <v>0</v>
      </c>
      <c r="F70" s="15">
        <f>SUM(F66:F69)</f>
        <v>362</v>
      </c>
      <c r="G70" s="15">
        <f>SUM(G66:G69)</f>
        <v>0</v>
      </c>
      <c r="H70" s="15">
        <f>SUM(H66:H69)</f>
        <v>362</v>
      </c>
      <c r="I70" s="13"/>
      <c r="J70" s="49"/>
    </row>
    <row r="71" spans="1:10" ht="21" customHeight="1" x14ac:dyDescent="0.25">
      <c r="A71" s="12"/>
      <c r="B71" s="8" t="s">
        <v>37</v>
      </c>
      <c r="C71" s="15">
        <f>SUM(C70,C65,C62,C59,C56,C53,C21,C16,C13,C10)</f>
        <v>40000</v>
      </c>
      <c r="D71" s="15">
        <f>SUM(D70,D65,D62,D59,D56,D53,D21,D16,D13,D10)</f>
        <v>2</v>
      </c>
      <c r="E71" s="15">
        <f>SUM(E70,E65,E62,E59,E56,E53,E21,E16,E13,E10)</f>
        <v>40000</v>
      </c>
      <c r="F71" s="15">
        <f>SUM(F70,F65,F62,F59,F56,F53,F21,F16,F13,F10)</f>
        <v>44514.720000000001</v>
      </c>
      <c r="G71" s="15">
        <f>SUM(G70,G65,G62,G59,G56,G53,G21,G16,G13,G10)</f>
        <v>0</v>
      </c>
      <c r="H71" s="15">
        <f>SUM(H70,H65,H62,H59,H56,H53,H21,H16,H13,H10)</f>
        <v>44514.720000000001</v>
      </c>
      <c r="I71" s="13"/>
      <c r="J71" s="17"/>
    </row>
    <row r="75" spans="1:10" ht="21" customHeight="1" x14ac:dyDescent="0.25">
      <c r="A75" s="56" t="s">
        <v>12</v>
      </c>
      <c r="B75" s="57"/>
      <c r="C75" s="54" t="s">
        <v>13</v>
      </c>
      <c r="D75" s="54"/>
      <c r="E75" s="54" t="s">
        <v>17</v>
      </c>
      <c r="F75" s="54"/>
      <c r="G75" s="54" t="s">
        <v>18</v>
      </c>
      <c r="H75" s="54"/>
      <c r="I75" s="10" t="s">
        <v>14</v>
      </c>
    </row>
    <row r="76" spans="1:10" ht="21" customHeight="1" x14ac:dyDescent="0.25">
      <c r="A76" s="60">
        <f>E71</f>
        <v>40000</v>
      </c>
      <c r="B76" s="55"/>
      <c r="C76" s="55">
        <f>H71</f>
        <v>44514.720000000001</v>
      </c>
      <c r="D76" s="55"/>
      <c r="E76" s="55">
        <f>F71</f>
        <v>44514.720000000001</v>
      </c>
      <c r="F76" s="55"/>
      <c r="G76" s="55">
        <f>G71</f>
        <v>0</v>
      </c>
      <c r="H76" s="55"/>
      <c r="I76" s="11">
        <f>A76-C76</f>
        <v>-4514.7200000000012</v>
      </c>
    </row>
    <row r="78" spans="1:10" ht="21" customHeight="1" x14ac:dyDescent="0.25">
      <c r="A78" s="18" t="s">
        <v>47</v>
      </c>
      <c r="B78" s="19"/>
      <c r="C78" s="20" t="s">
        <v>48</v>
      </c>
      <c r="D78" s="18"/>
      <c r="E78" s="18" t="s">
        <v>49</v>
      </c>
      <c r="F78" s="18"/>
      <c r="G78" s="18" t="s">
        <v>50</v>
      </c>
      <c r="H78" s="18"/>
      <c r="I78" s="19"/>
    </row>
  </sheetData>
  <mergeCells count="76">
    <mergeCell ref="C2:H2"/>
    <mergeCell ref="B6:B7"/>
    <mergeCell ref="C6:E6"/>
    <mergeCell ref="F6:I6"/>
    <mergeCell ref="A6:A7"/>
    <mergeCell ref="B8:B9"/>
    <mergeCell ref="A8:A9"/>
    <mergeCell ref="C8:C9"/>
    <mergeCell ref="D8:D9"/>
    <mergeCell ref="E8:E9"/>
    <mergeCell ref="B14:B15"/>
    <mergeCell ref="B17:B20"/>
    <mergeCell ref="B54:B55"/>
    <mergeCell ref="B57:B58"/>
    <mergeCell ref="B60:B61"/>
    <mergeCell ref="B22:B52"/>
    <mergeCell ref="A14:A15"/>
    <mergeCell ref="A17:A20"/>
    <mergeCell ref="A54:A55"/>
    <mergeCell ref="A57:A58"/>
    <mergeCell ref="A60:A61"/>
    <mergeCell ref="A22:A52"/>
    <mergeCell ref="G75:H75"/>
    <mergeCell ref="G76:H76"/>
    <mergeCell ref="A75:B75"/>
    <mergeCell ref="A63:A64"/>
    <mergeCell ref="B63:B64"/>
    <mergeCell ref="C63:C64"/>
    <mergeCell ref="D63:D64"/>
    <mergeCell ref="E63:E64"/>
    <mergeCell ref="A76:B76"/>
    <mergeCell ref="C75:D75"/>
    <mergeCell ref="C76:D76"/>
    <mergeCell ref="E75:F75"/>
    <mergeCell ref="E76:F76"/>
    <mergeCell ref="B66:B69"/>
    <mergeCell ref="A66:A69"/>
    <mergeCell ref="C66:C69"/>
    <mergeCell ref="C14:C15"/>
    <mergeCell ref="E14:E15"/>
    <mergeCell ref="D14:D15"/>
    <mergeCell ref="D17:D20"/>
    <mergeCell ref="C22:C52"/>
    <mergeCell ref="D22:D52"/>
    <mergeCell ref="E22:E52"/>
    <mergeCell ref="C17:C20"/>
    <mergeCell ref="E17:E20"/>
    <mergeCell ref="J11:J13"/>
    <mergeCell ref="J60:J62"/>
    <mergeCell ref="J4:J5"/>
    <mergeCell ref="H4:I5"/>
    <mergeCell ref="J66:J70"/>
    <mergeCell ref="J14:J16"/>
    <mergeCell ref="J6:J7"/>
    <mergeCell ref="J8:J10"/>
    <mergeCell ref="J17:J21"/>
    <mergeCell ref="J57:J59"/>
    <mergeCell ref="J63:J65"/>
    <mergeCell ref="J22:J53"/>
    <mergeCell ref="J54:J56"/>
    <mergeCell ref="A11:A12"/>
    <mergeCell ref="B11:B12"/>
    <mergeCell ref="C11:C12"/>
    <mergeCell ref="D11:D12"/>
    <mergeCell ref="E11:E12"/>
    <mergeCell ref="C54:C55"/>
    <mergeCell ref="D54:D55"/>
    <mergeCell ref="E54:E55"/>
    <mergeCell ref="C57:C58"/>
    <mergeCell ref="D66:D69"/>
    <mergeCell ref="E66:E69"/>
    <mergeCell ref="D57:D58"/>
    <mergeCell ref="E57:E58"/>
    <mergeCell ref="C60:C61"/>
    <mergeCell ref="E60:E61"/>
    <mergeCell ref="D60:D61"/>
  </mergeCells>
  <phoneticPr fontId="1" type="noConversion"/>
  <pageMargins left="0.7" right="0.7" top="0.75" bottom="0.75" header="0.3" footer="0.3"/>
  <pageSetup paperSize="9" scale="4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32F0-60B3-4B53-A967-363CB061F75D}">
  <dimension ref="G9:H26"/>
  <sheetViews>
    <sheetView topLeftCell="A4" workbookViewId="0">
      <selection activeCell="H9" sqref="H9:H26"/>
    </sheetView>
  </sheetViews>
  <sheetFormatPr defaultRowHeight="14" x14ac:dyDescent="0.25"/>
  <sheetData>
    <row r="9" spans="7:8" x14ac:dyDescent="0.25">
      <c r="G9" s="22" t="s">
        <v>57</v>
      </c>
      <c r="H9" s="23">
        <v>42.3</v>
      </c>
    </row>
    <row r="10" spans="7:8" x14ac:dyDescent="0.25">
      <c r="G10" s="22" t="s">
        <v>58</v>
      </c>
      <c r="H10" s="23">
        <v>99</v>
      </c>
    </row>
    <row r="11" spans="7:8" x14ac:dyDescent="0.25">
      <c r="G11" s="22" t="s">
        <v>59</v>
      </c>
      <c r="H11" s="23">
        <v>37.700000000000003</v>
      </c>
    </row>
    <row r="12" spans="7:8" x14ac:dyDescent="0.25">
      <c r="G12" s="24" t="s">
        <v>60</v>
      </c>
      <c r="H12" s="25">
        <v>116.8</v>
      </c>
    </row>
    <row r="13" spans="7:8" x14ac:dyDescent="0.25">
      <c r="G13" s="22" t="s">
        <v>61</v>
      </c>
      <c r="H13" s="23">
        <v>483</v>
      </c>
    </row>
    <row r="14" spans="7:8" x14ac:dyDescent="0.25">
      <c r="G14" s="22" t="s">
        <v>62</v>
      </c>
      <c r="H14" s="23">
        <v>150</v>
      </c>
    </row>
    <row r="15" spans="7:8" x14ac:dyDescent="0.25">
      <c r="G15" s="24" t="s">
        <v>63</v>
      </c>
      <c r="H15" s="25">
        <v>1056</v>
      </c>
    </row>
    <row r="16" spans="7:8" x14ac:dyDescent="0.25">
      <c r="G16" s="22" t="s">
        <v>64</v>
      </c>
      <c r="H16" s="23">
        <v>671</v>
      </c>
    </row>
    <row r="17" spans="7:8" x14ac:dyDescent="0.25">
      <c r="G17" s="22" t="s">
        <v>65</v>
      </c>
      <c r="H17" s="23">
        <v>54.9</v>
      </c>
    </row>
    <row r="18" spans="7:8" x14ac:dyDescent="0.25">
      <c r="G18" s="24" t="s">
        <v>66</v>
      </c>
      <c r="H18" s="25">
        <v>478</v>
      </c>
    </row>
    <row r="19" spans="7:8" x14ac:dyDescent="0.25">
      <c r="G19" s="24" t="s">
        <v>67</v>
      </c>
      <c r="H19" s="25">
        <v>160</v>
      </c>
    </row>
    <row r="20" spans="7:8" x14ac:dyDescent="0.25">
      <c r="G20" s="22" t="s">
        <v>68</v>
      </c>
      <c r="H20" s="23">
        <v>157</v>
      </c>
    </row>
    <row r="21" spans="7:8" x14ac:dyDescent="0.25">
      <c r="G21" s="24" t="s">
        <v>69</v>
      </c>
      <c r="H21" s="25">
        <v>782.5</v>
      </c>
    </row>
    <row r="22" spans="7:8" x14ac:dyDescent="0.25">
      <c r="G22" s="24" t="s">
        <v>70</v>
      </c>
      <c r="H22" s="25">
        <v>179</v>
      </c>
    </row>
    <row r="23" spans="7:8" x14ac:dyDescent="0.25">
      <c r="G23" s="22" t="s">
        <v>71</v>
      </c>
      <c r="H23" s="23">
        <v>1624</v>
      </c>
    </row>
    <row r="24" spans="7:8" x14ac:dyDescent="0.25">
      <c r="G24" s="24" t="s">
        <v>72</v>
      </c>
      <c r="H24" s="25">
        <v>23</v>
      </c>
    </row>
    <row r="25" spans="7:8" x14ac:dyDescent="0.25">
      <c r="G25" s="24" t="s">
        <v>73</v>
      </c>
      <c r="H25" s="25">
        <v>3600</v>
      </c>
    </row>
    <row r="26" spans="7:8" x14ac:dyDescent="0.25">
      <c r="G26" s="24" t="s">
        <v>74</v>
      </c>
      <c r="H26" s="25">
        <v>80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2017-09-06T05:53:56Z</cp:lastPrinted>
  <dcterms:created xsi:type="dcterms:W3CDTF">2014-04-15T08:52:03Z</dcterms:created>
  <dcterms:modified xsi:type="dcterms:W3CDTF">2018-10-22T16:35:30Z</dcterms:modified>
</cp:coreProperties>
</file>