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<sst xmlns="http://schemas.openxmlformats.org/spreadsheetml/2006/main" count="107" uniqueCount="86">
  <si>
    <t>【借款报销单】</t>
  </si>
  <si>
    <t>团号： HMEA-190522-SXY299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</si>
  <si>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</si>
  <si>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</si>
  <si>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</si>
  <si>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</si>
  <si>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</si>
  <si>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</si>
  <si>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</si>
  <si>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</si>
  <si>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</si>
  <si>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</si>
  <si>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</si>
  <si>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</si>
  <si>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</si>
  <si>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</si>
  <si>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</si>
  <si>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</si>
  <si>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</si>
  <si>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</si>
  <si>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</si>
  <si>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</si>
  <si>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酒水费用</t>
  </si>
  <si>
    <t>需有客户邮件确认，并抄送合规部。</t>
  </si>
  <si>
    <t>外出用餐费用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</si>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</sst>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16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3" borderId="18" applyNumberFormat="0" applyAlignment="0" applyProtection="0">
      <alignment vertical="center"/>
    </xf>
    <xf numFmtId="0" fontId="26" fillId="13" borderId="22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31" workbookViewId="0">
      <selection activeCell="G51" sqref="G51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2.875" customWidth="1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>
        <v>1</v>
      </c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1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>
        <v>1</v>
      </c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1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2200</v>
      </c>
      <c r="G17" s="63">
        <v>0</v>
      </c>
      <c r="H17" s="63">
        <f t="shared" si="0"/>
        <v>2200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5769</v>
      </c>
      <c r="G18" s="63">
        <v>0</v>
      </c>
      <c r="H18" s="63">
        <f t="shared" si="0"/>
        <v>5769</v>
      </c>
      <c r="I18" s="84" t="s">
        <v>24</v>
      </c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25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7969</v>
      </c>
      <c r="G21" s="67">
        <f t="shared" ref="G21:H21" si="5">SUM(G17:G20)</f>
        <v>0</v>
      </c>
      <c r="H21" s="67">
        <f t="shared" si="5"/>
        <v>7969</v>
      </c>
      <c r="I21" s="87"/>
      <c r="J21" s="91"/>
    </row>
    <row r="22" customHeight="1" spans="1:10">
      <c r="A22" s="61">
        <v>4</v>
      </c>
      <c r="B22" s="62" t="s">
        <v>26</v>
      </c>
      <c r="C22" s="63">
        <v>0</v>
      </c>
      <c r="D22" s="64">
        <v>1</v>
      </c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27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28</v>
      </c>
      <c r="C24" s="67">
        <f>SUM(C22)</f>
        <v>0</v>
      </c>
      <c r="D24" s="67">
        <f t="shared" ref="D24:E24" si="6">SUM(D22)</f>
        <v>1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29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30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31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32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33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34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35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36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37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38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39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40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41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42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43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45</v>
      </c>
      <c r="C53" s="67">
        <f>SUM(C52,C44,C40,C37,C32,C27,C24,C21,C16,C13)</f>
        <v>0</v>
      </c>
      <c r="D53" s="67">
        <f t="shared" ref="D53:H53" si="22">SUM(D52,D44,D40,D37,D32,D27,D24,D21,D16,D13)</f>
        <v>3</v>
      </c>
      <c r="E53" s="67">
        <f t="shared" si="22"/>
        <v>0</v>
      </c>
      <c r="F53" s="67">
        <f t="shared" si="22"/>
        <v>7969</v>
      </c>
      <c r="G53" s="67">
        <f t="shared" si="22"/>
        <v>0</v>
      </c>
      <c r="H53" s="67">
        <f t="shared" si="22"/>
        <v>7969</v>
      </c>
      <c r="I53" s="87"/>
      <c r="J53" s="95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6" t="s">
        <v>50</v>
      </c>
    </row>
    <row r="58" customHeight="1" spans="1:9">
      <c r="A58" s="78">
        <f>E53</f>
        <v>0</v>
      </c>
      <c r="B58" s="79"/>
      <c r="C58" s="79">
        <f>H53</f>
        <v>7969</v>
      </c>
      <c r="D58" s="79"/>
      <c r="E58" s="79">
        <f>F53</f>
        <v>7969</v>
      </c>
      <c r="F58" s="79"/>
      <c r="G58" s="79">
        <f>G53</f>
        <v>0</v>
      </c>
      <c r="H58" s="79"/>
      <c r="I58" s="97">
        <f>A58-C58</f>
        <v>-7969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>
        <f>F5</f>
        <v>0</v>
      </c>
      <c r="G28" s="7"/>
      <c r="H28" s="6" t="s">
        <v>57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58</v>
      </c>
      <c r="E29" s="10"/>
      <c r="F29" s="11">
        <f>F6</f>
        <v>0</v>
      </c>
      <c r="G29" s="11"/>
      <c r="H29" s="10" t="s">
        <v>59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60</v>
      </c>
      <c r="E30" s="10"/>
      <c r="F30" s="11">
        <f>F7</f>
        <v>0</v>
      </c>
      <c r="G30" s="11"/>
      <c r="H30" s="10" t="s">
        <v>61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82</v>
      </c>
      <c r="E33" s="27" t="s">
        <v>83</v>
      </c>
      <c r="F33" s="27"/>
      <c r="G33" s="25" t="s">
        <v>84</v>
      </c>
      <c r="H33" s="25" t="s">
        <v>85</v>
      </c>
      <c r="I33" s="25" t="s">
        <v>45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2020-09-02T05:14:52Z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