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ndy Guo\2019年\5月\5月18日-25日 Mylan 澳大利亚\澳洲\结算\OA\"/>
    </mc:Choice>
  </mc:AlternateContent>
  <bookViews>
    <workbookView xWindow="0" yWindow="0" windowWidth="20490" windowHeight="667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<sst xmlns="http://schemas.openxmlformats.org/spreadsheetml/2006/main" count="96" uniqueCount="94">
  <si>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</si>
  <si>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</si>
  <si>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</si>
  <si>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</si>
  <si>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</si>
  <si>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</si>
  <si>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</si>
  <si>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</si>
  <si>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</si>
  <si>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</si>
  <si>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</si>
  <si>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</si>
  <si>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</si>
  <si>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</si>
  <si>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</si>
  <si>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</si>
  <si>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</si>
  <si>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</si>
  <si>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</si>
  <si>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</si>
  <si>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</si>
  <si>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</si>
  <si>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</si>
  <si>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</si>
  <si>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</si>
  <si>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</si>
  <si>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</si>
  <si>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</si>
  <si>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</si>
  <si>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</si>
  <si>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</si>
  <si>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</si>
  <si>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</si>
  <si>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</si>
  <si>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</si>
  <si>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</si>
  <si>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</si>
  <si>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</si>
  <si>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</si>
  <si>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</si>
  <si>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</si>
  <si>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</si>
  <si>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</si>
  <si>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</si>
  <si>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</si>
  <si>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</si>
  <si>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</si>
  <si>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</si>
  <si>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</si>
  <si>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</si>
  <si>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</si>
  <si>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</si>
  <si>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</si>
  <si>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</si>
  <si>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</si>
  <si>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</si>
  <si>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</si>
  <si>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</si>
  <si>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</si>
  <si>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</si>
  <si>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</si>
  <si>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</si>
  <si>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</si>
  <si>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</si>
  <si>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</si>
  <si>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</si>
  <si>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</si>
  <si>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</si>
  <si>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</si>
  <si>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</si>
  <si>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</si>
  <si>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</si>
  <si>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</si>
  <si>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</si>
  <si>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</si>
  <si>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</si>
  <si>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</si>
  <si>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</si>
  <si>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</si>
  <si>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</si>
  <si>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会议日期：5月17日</t>
    <phoneticPr fontId="1" type="noConversion"/>
  </si>
  <si>
    <t>客户转机住宿</t>
    <phoneticPr fontId="1" type="noConversion"/>
  </si>
  <si>
    <t>境内/境外酒水</t>
    <phoneticPr fontId="1" type="noConversion"/>
  </si>
  <si>
    <t>上网卡</t>
    <phoneticPr fontId="1" type="noConversion"/>
  </si>
  <si>
    <t>总监</t>
    <phoneticPr fontId="1" type="noConversion"/>
  </si>
  <si>
    <t>郭海燕</t>
    <phoneticPr fontId="1" type="noConversion"/>
  </si>
  <si>
    <t>北京、澳大利亚</t>
    <phoneticPr fontId="1" type="noConversion"/>
  </si>
  <si>
    <t>2019.5.18-25</t>
    <phoneticPr fontId="1" type="noConversion"/>
  </si>
  <si>
    <t>医药2组</t>
    <phoneticPr fontId="1" type="noConversion"/>
  </si>
  <si>
    <t>2019.6.18</t>
    <phoneticPr fontId="1" type="noConversion"/>
  </si>
  <si>
    <t xml:space="preserve">团号：HMJB-190517-MLL219	</t>
    <phoneticPr fontId="1" type="noConversion"/>
  </si>
  <si>
    <t xml:space="preserve">HMJB-190517-MLL219 </t>
    <phoneticPr fontId="1" type="noConversion"/>
  </si>
  <si>
    <t>郭海燕、耿吴茜</t>
    <phoneticPr fontId="1" type="noConversion"/>
  </si>
  <si>
    <t>耿吴茜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</si>
</sst>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74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90</v>
      </c>
      <c r="I4" s="57"/>
      <c r="J4" s="57" t="s">
        <v>80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46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47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73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48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49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65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51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66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52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67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53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54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68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59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55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69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60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56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61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70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57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58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71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62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10000</v>
      </c>
      <c r="D45" s="44">
        <v>1</v>
      </c>
      <c r="E45" s="43">
        <f t="shared" si="2"/>
        <v>10000</v>
      </c>
      <c r="F45" s="33">
        <v>1630</v>
      </c>
      <c r="G45" s="33">
        <v>0</v>
      </c>
      <c r="H45" s="33">
        <f t="shared" si="0"/>
        <v>1630</v>
      </c>
      <c r="I45" s="2" t="s">
        <v>81</v>
      </c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8968.5</v>
      </c>
      <c r="G46" s="33">
        <v>0</v>
      </c>
      <c r="H46" s="33">
        <f t="shared" ref="H46:H51" si="19">F46+G46</f>
        <v>8968.5</v>
      </c>
      <c r="I46" s="2" t="s">
        <v>82</v>
      </c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88</v>
      </c>
      <c r="G47" s="33">
        <v>0</v>
      </c>
      <c r="H47" s="33">
        <f t="shared" si="19"/>
        <v>88</v>
      </c>
      <c r="I47" s="2" t="s">
        <v>83</v>
      </c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63</v>
      </c>
      <c r="C52" s="34">
        <f>SUM(C45)</f>
        <v>10000</v>
      </c>
      <c r="D52" s="34">
        <f t="shared" ref="D52:E52" si="20">SUM(D45)</f>
        <v>1</v>
      </c>
      <c r="E52" s="34">
        <f t="shared" si="20"/>
        <v>10000</v>
      </c>
      <c r="F52" s="34">
        <f>SUM(F45:F51)</f>
        <v>10686.5</v>
      </c>
      <c r="G52" s="34">
        <f t="shared" ref="G52:H52" si="21">SUM(G45:G51)</f>
        <v>0</v>
      </c>
      <c r="H52" s="34">
        <f t="shared" si="21"/>
        <v>10686.5</v>
      </c>
      <c r="I52" s="32"/>
      <c r="J52" s="61"/>
    </row>
    <row r="53" spans="1:10" ht="21" customHeight="1" x14ac:dyDescent="0.15">
      <c r="A53" s="31"/>
      <c r="B53" s="27" t="s">
        <v>64</v>
      </c>
      <c r="C53" s="34">
        <f>SUM(C52,C44,C40,C37,C32,C27,C24,C21,C16,C13)</f>
        <v>10000</v>
      </c>
      <c r="D53" s="34">
        <f t="shared" ref="D53:H53" si="22">SUM(D52,D44,D40,D37,D32,D27,D24,D21,D16,D13)</f>
        <v>1</v>
      </c>
      <c r="E53" s="34">
        <f t="shared" si="22"/>
        <v>10000</v>
      </c>
      <c r="F53" s="34">
        <f t="shared" si="22"/>
        <v>10686.5</v>
      </c>
      <c r="G53" s="34">
        <f t="shared" si="22"/>
        <v>0</v>
      </c>
      <c r="H53" s="34">
        <f t="shared" si="22"/>
        <v>10686.5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10000</v>
      </c>
      <c r="B58" s="65"/>
      <c r="C58" s="65">
        <f>H53</f>
        <v>10686.5</v>
      </c>
      <c r="D58" s="65"/>
      <c r="E58" s="65">
        <f>F53</f>
        <v>10686.5</v>
      </c>
      <c r="F58" s="65"/>
      <c r="G58" s="65">
        <f>G53</f>
        <v>0</v>
      </c>
      <c r="H58" s="65"/>
      <c r="I58" s="30">
        <f>A58-C58</f>
        <v>-686.5</v>
      </c>
    </row>
    <row r="60" spans="1:10" ht="21" customHeight="1" x14ac:dyDescent="0.15">
      <c r="A60" s="37" t="s">
        <v>75</v>
      </c>
      <c r="B60" s="38"/>
      <c r="C60" s="39" t="s">
        <v>76</v>
      </c>
      <c r="D60" s="37"/>
      <c r="E60" s="37" t="s">
        <v>77</v>
      </c>
      <c r="F60" s="37"/>
      <c r="G60" s="37" t="s">
        <v>78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N15" sqref="N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72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 t="s">
        <v>85</v>
      </c>
      <c r="G5" s="85"/>
      <c r="H5" s="40" t="s">
        <v>20</v>
      </c>
      <c r="I5" s="8"/>
      <c r="J5" s="85" t="s">
        <v>84</v>
      </c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 t="s">
        <v>86</v>
      </c>
      <c r="G6" s="87"/>
      <c r="H6" s="11" t="s">
        <v>22</v>
      </c>
      <c r="I6" s="10"/>
      <c r="J6" s="87" t="s">
        <v>88</v>
      </c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 t="s">
        <v>87</v>
      </c>
      <c r="G7" s="87"/>
      <c r="H7" s="11" t="s">
        <v>24</v>
      </c>
      <c r="I7" s="10"/>
      <c r="J7" s="89" t="s">
        <v>89</v>
      </c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79</v>
      </c>
      <c r="I8" s="13"/>
      <c r="J8" s="93" t="s">
        <v>91</v>
      </c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164.19</v>
      </c>
      <c r="H12" s="17"/>
      <c r="I12" s="82"/>
      <c r="J12" s="83"/>
      <c r="K12" s="18" t="s">
        <v>92</v>
      </c>
    </row>
    <row r="13" spans="2:11" ht="20.100000000000001" customHeight="1" x14ac:dyDescent="0.15">
      <c r="B13" s="80">
        <v>3</v>
      </c>
      <c r="C13" s="81"/>
      <c r="D13" s="91"/>
      <c r="E13" s="80" t="s">
        <v>36</v>
      </c>
      <c r="F13" s="81"/>
      <c r="G13" s="17">
        <v>491</v>
      </c>
      <c r="H13" s="17"/>
      <c r="I13" s="82"/>
      <c r="J13" s="83"/>
      <c r="K13" s="18" t="s">
        <v>93</v>
      </c>
    </row>
    <row r="14" spans="2:11" ht="20.100000000000001" customHeight="1" x14ac:dyDescent="0.15">
      <c r="B14" s="80">
        <v>4</v>
      </c>
      <c r="C14" s="81"/>
      <c r="D14" s="91"/>
      <c r="E14" s="80" t="s">
        <v>37</v>
      </c>
      <c r="F14" s="81"/>
      <c r="G14" s="17">
        <v>201</v>
      </c>
      <c r="H14" s="17"/>
      <c r="I14" s="82"/>
      <c r="J14" s="83"/>
      <c r="K14" s="18" t="s">
        <v>92</v>
      </c>
    </row>
    <row r="15" spans="2:11" ht="20.100000000000001" customHeight="1" x14ac:dyDescent="0.15">
      <c r="B15" s="80">
        <v>5</v>
      </c>
      <c r="C15" s="81"/>
      <c r="D15" s="90" t="s">
        <v>38</v>
      </c>
      <c r="E15" s="84"/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39</v>
      </c>
      <c r="C18" s="77"/>
      <c r="D18" s="77"/>
      <c r="E18" s="77"/>
      <c r="F18" s="78"/>
      <c r="G18" s="19">
        <f>SUM(G11:G17)</f>
        <v>856.19</v>
      </c>
      <c r="H18" s="19">
        <f>SUM(H11:H17)</f>
        <v>0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40</v>
      </c>
      <c r="H20" s="79"/>
      <c r="I20" s="79"/>
      <c r="J20" s="79"/>
      <c r="K20" s="15" t="s">
        <v>41</v>
      </c>
    </row>
    <row r="21" spans="1:11" ht="20.100000000000001" customHeight="1" x14ac:dyDescent="0.1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42</v>
      </c>
      <c r="C23" s="10"/>
      <c r="D23" s="10"/>
      <c r="E23" s="10"/>
      <c r="F23" s="10" t="s">
        <v>43</v>
      </c>
      <c r="G23" s="10" t="s">
        <v>44</v>
      </c>
      <c r="H23" s="10"/>
      <c r="I23" s="10"/>
      <c r="J23" s="10" t="s">
        <v>45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2019-06-17T15:23:39Z</dcterms:modified>
</cp:coreProperties>
</file>