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<sst xmlns="http://schemas.openxmlformats.org/spreadsheetml/2006/main" count="115" uniqueCount="88">
  <si>
    <t>【借款报销单】</t>
  </si>
  <si>
    <t>团号HMEA-201015-APZ200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</si>
  <si>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</si>
  <si>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</si>
  <si>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</si>
  <si>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</si>
  <si>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</si>
  <si>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</si>
  <si>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</si>
  <si>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</si>
  <si>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</si>
  <si>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</si>
  <si>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</si>
  <si>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</si>
  <si>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</si>
  <si>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</si>
  <si>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</si>
  <si>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</si>
  <si>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</si>
  <si>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</si>
  <si>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</si>
  <si>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</si>
  <si>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</si>
  <si>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</si>
  <si>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</si>
  <si>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</si>
  <si>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</si>
  <si>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</si>
  <si>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</si>
  <si>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</si>
  <si>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</si>
  <si>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</si>
  <si>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</si>
  <si>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</si>
  <si>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</si>
  <si>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</si>
  <si>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</si>
  <si>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</si>
  <si>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</si>
  <si>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</si>
  <si>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</si>
  <si>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</si>
  <si>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</si>
  <si>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</si>
  <si>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</si>
  <si>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</si>
  <si>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</si>
  <si>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</si>
  <si>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</si>
  <si>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</si>
  <si>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</si>
  <si>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</si>
  <si>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</si>
  <si>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</si>
  <si>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</si>
  <si>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</si>
  <si>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</si>
  <si>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项目总监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</si>
  <si>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</si>
  <si>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</si>
  <si>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</si>
  <si>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</si>
  <si>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</si>
  <si>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</si>
  <si>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</si>
  <si>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</si>
  <si>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</si>
  <si>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</si>
  <si>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</si>
  <si>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</si>
  <si>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</si>
  <si>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</si>
  <si>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</si>
  <si>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</si>
  <si>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</t>
  </si>
  <si>
    <t>打车费</t>
  </si>
  <si>
    <t>机票昆明-北京</t>
  </si>
  <si>
    <t>餐费</t>
  </si>
  <si>
    <t>（安、仲）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</si>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</sst>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);[Red]\(#,##0.00\)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workbookViewId="0">
      <selection activeCell="H4" sqref="H4:I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1483.46</v>
      </c>
      <c r="G8" s="64">
        <v>0</v>
      </c>
      <c r="H8" s="64">
        <f t="shared" ref="H8:H45" si="0">F8+G8</f>
        <v>1483.46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229.87</v>
      </c>
      <c r="G9" s="64">
        <v>0</v>
      </c>
      <c r="H9" s="64">
        <f t="shared" si="0"/>
        <v>229.87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1713.33</v>
      </c>
      <c r="G13" s="68">
        <f t="shared" ref="G13:H13" si="1">SUM(G8:G12)</f>
        <v>0</v>
      </c>
      <c r="H13" s="68">
        <f t="shared" si="1"/>
        <v>1713.33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/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263</v>
      </c>
      <c r="G22" s="64">
        <v>0</v>
      </c>
      <c r="H22" s="64">
        <f t="shared" si="0"/>
        <v>263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53</v>
      </c>
      <c r="G23" s="64">
        <v>0</v>
      </c>
      <c r="H23" s="64">
        <f t="shared" si="0"/>
        <v>53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316</v>
      </c>
      <c r="G24" s="68">
        <f t="shared" ref="G24:H24" si="7">SUM(G22:G23)</f>
        <v>0</v>
      </c>
      <c r="H24" s="68">
        <f t="shared" si="7"/>
        <v>316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2029.33</v>
      </c>
      <c r="G53" s="68">
        <f t="shared" si="22"/>
        <v>0</v>
      </c>
      <c r="H53" s="68">
        <f t="shared" si="22"/>
        <v>2029.33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2029.33</v>
      </c>
      <c r="D58" s="80"/>
      <c r="E58" s="80">
        <f>F53</f>
        <v>2029.33</v>
      </c>
      <c r="F58" s="80"/>
      <c r="G58" s="80">
        <f>G53</f>
        <v>0</v>
      </c>
      <c r="H58" s="80"/>
      <c r="I58" s="98">
        <f>A58-C58</f>
        <v>-2029.33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Normal="100" zoomScaleSheetLayoutView="100" topLeftCell="A6" workbookViewId="0">
      <selection activeCell="K26" sqref="K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44159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1483.46</v>
      </c>
      <c r="H11" s="25">
        <v>1483.46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229.87</v>
      </c>
      <c r="H12" s="25">
        <v>229.87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v>63</v>
      </c>
      <c r="H13" s="25"/>
      <c r="I13" s="41"/>
      <c r="J13" s="42">
        <v>63</v>
      </c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53</v>
      </c>
      <c r="H14" s="25">
        <v>53</v>
      </c>
      <c r="I14" s="41"/>
      <c r="J14" s="42"/>
      <c r="K14" s="43" t="s">
        <v>78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v>149</v>
      </c>
      <c r="H15" s="25">
        <v>149</v>
      </c>
      <c r="I15" s="41"/>
      <c r="J15" s="42"/>
      <c r="K15" s="43" t="s">
        <v>78</v>
      </c>
    </row>
    <row r="16" ht="20.1" customHeight="1" spans="2:11">
      <c r="B16" s="22"/>
      <c r="C16" s="23"/>
      <c r="D16" s="26"/>
      <c r="E16" s="22" t="s">
        <v>77</v>
      </c>
      <c r="F16" s="23"/>
      <c r="G16" s="25">
        <v>200</v>
      </c>
      <c r="H16" s="25"/>
      <c r="I16" s="41"/>
      <c r="J16" s="42">
        <v>200</v>
      </c>
      <c r="K16" s="43" t="s">
        <v>78</v>
      </c>
    </row>
    <row r="17" ht="20.1" customHeight="1" spans="2:11">
      <c r="B17" s="22"/>
      <c r="C17" s="23"/>
      <c r="D17" s="26"/>
      <c r="E17" s="22"/>
      <c r="F17" s="23"/>
      <c r="G17" s="25"/>
      <c r="H17" s="25"/>
      <c r="I17" s="41"/>
      <c r="J17" s="42"/>
      <c r="K17" s="43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42"/>
      <c r="K18" s="43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42"/>
      <c r="K19" s="43"/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2178.33</v>
      </c>
      <c r="H23" s="30">
        <f>SUM(H11:H22)</f>
        <v>1915.33</v>
      </c>
      <c r="I23" s="44">
        <f>SUM(I11:J22)</f>
        <v>263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79</v>
      </c>
      <c r="H25" s="21"/>
      <c r="I25" s="21"/>
      <c r="J25" s="21"/>
      <c r="K25" s="21" t="s">
        <v>80</v>
      </c>
    </row>
    <row r="26" ht="20.1" customHeight="1" spans="2:11">
      <c r="B26" s="31">
        <f>H23</f>
        <v>1915.33</v>
      </c>
      <c r="C26" s="31"/>
      <c r="D26" s="31"/>
      <c r="E26" s="31"/>
      <c r="F26" s="31"/>
      <c r="G26" s="31">
        <f>I23</f>
        <v>263</v>
      </c>
      <c r="H26" s="31"/>
      <c r="I26" s="31"/>
      <c r="J26" s="31"/>
      <c r="K26" s="48">
        <f>SUM(B26:J26)</f>
        <v>2178.33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81</v>
      </c>
      <c r="C28" s="16"/>
      <c r="D28" s="16"/>
      <c r="E28" s="16"/>
      <c r="F28" s="16" t="s">
        <v>50</v>
      </c>
      <c r="G28" s="16" t="s">
        <v>82</v>
      </c>
      <c r="H28" s="16"/>
      <c r="I28" s="16"/>
      <c r="J28" s="16" t="s">
        <v>52</v>
      </c>
      <c r="K28" s="16"/>
    </row>
    <row r="31" ht="18.75" spans="1:11">
      <c r="A31" s="2" t="s">
        <v>83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仲岚</v>
      </c>
      <c r="G33" s="7"/>
      <c r="H33" s="6" t="s">
        <v>56</v>
      </c>
      <c r="I33" s="5"/>
      <c r="J33" s="7" t="str">
        <f>J5</f>
        <v>项目总监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44159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84</v>
      </c>
      <c r="E38" s="27" t="s">
        <v>85</v>
      </c>
      <c r="F38" s="27"/>
      <c r="G38" s="25" t="s">
        <v>86</v>
      </c>
      <c r="H38" s="25" t="s">
        <v>87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/>
      <c r="E39" s="27"/>
      <c r="F39" s="27"/>
      <c r="G39" s="25"/>
      <c r="H39" s="25"/>
      <c r="I39" s="41">
        <f>G39*H39</f>
        <v>0</v>
      </c>
      <c r="J39" s="42"/>
      <c r="K39" s="50"/>
    </row>
    <row r="40" ht="20.1" customHeight="1" spans="2:11">
      <c r="B40" s="27">
        <v>2</v>
      </c>
      <c r="C40" s="27"/>
      <c r="D40" s="33"/>
      <c r="E40" s="27"/>
      <c r="F40" s="27"/>
      <c r="G40" s="25"/>
      <c r="H40" s="25"/>
      <c r="I40" s="41">
        <f t="shared" ref="I40:I41" si="0">G40*H40</f>
        <v>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/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0</v>
      </c>
      <c r="I42" s="44">
        <f>SUM(I39:J41)</f>
        <v>0</v>
      </c>
      <c r="J42" s="45"/>
      <c r="K42" s="46"/>
    </row>
    <row r="43" ht="20.1" customHeight="1" spans="2:11">
      <c r="B43" s="16" t="s">
        <v>81</v>
      </c>
      <c r="C43" s="16"/>
      <c r="D43" s="16"/>
      <c r="E43" s="16"/>
      <c r="F43" s="16" t="s">
        <v>50</v>
      </c>
      <c r="G43" s="16" t="s">
        <v>82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2020-11-24T03:55:41Z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