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F004B2B-7EB1-4D22-87D7-BB31B0A1BF39}" xr6:coauthVersionLast="45" xr6:coauthVersionMax="45" xr10:uidLastSave="{00000000-0000-0000-0000-000000000000}"/>
  <bookViews>
    <workbookView xWindow="0" yWindow="600" windowWidth="16457" windowHeight="8657" activeTab="1" xr2:uid="{00000000-000D-0000-FFFF-FFFF00000000}"/>
  </bookViews>
  <sheets>
    <sheet name="第一批" sheetId="1" r:id="rId1"/>
    <sheet name="第二批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2" l="1"/>
  <c r="F53" i="2"/>
  <c r="H53" i="2" s="1"/>
  <c r="F52" i="2"/>
  <c r="H55" i="2"/>
  <c r="H54" i="2"/>
  <c r="H56" i="2"/>
  <c r="H52" i="2"/>
  <c r="H31" i="2"/>
  <c r="H32" i="2"/>
  <c r="H38" i="1"/>
  <c r="H37" i="1"/>
  <c r="H51" i="1"/>
  <c r="H4" i="2" l="1"/>
  <c r="H5" i="2"/>
  <c r="H6" i="2"/>
  <c r="H7" i="2"/>
  <c r="H8" i="2"/>
  <c r="H9" i="2"/>
  <c r="H10" i="2"/>
  <c r="H11" i="2"/>
  <c r="H12" i="2"/>
  <c r="E46" i="1"/>
  <c r="H46" i="1" s="1"/>
  <c r="H55" i="1"/>
  <c r="H52" i="1" l="1"/>
  <c r="H50" i="2"/>
  <c r="H58" i="2"/>
  <c r="H50" i="1"/>
  <c r="H48" i="2" l="1"/>
  <c r="H47" i="2"/>
  <c r="H46" i="2"/>
  <c r="H45" i="2"/>
  <c r="H43" i="2"/>
  <c r="H41" i="2"/>
  <c r="H39" i="2"/>
  <c r="H38" i="2"/>
  <c r="H37" i="2"/>
  <c r="H36" i="2"/>
  <c r="H35" i="2"/>
  <c r="H34" i="2"/>
  <c r="H33" i="2"/>
  <c r="H30" i="2"/>
  <c r="H29" i="2"/>
  <c r="H28" i="2"/>
  <c r="H27" i="2"/>
  <c r="H26" i="2"/>
  <c r="H25" i="2"/>
  <c r="H24" i="2"/>
  <c r="H22" i="2"/>
  <c r="H21" i="2"/>
  <c r="H20" i="2"/>
  <c r="H19" i="2"/>
  <c r="H18" i="2"/>
  <c r="H17" i="2"/>
  <c r="H16" i="2"/>
  <c r="H15" i="2"/>
  <c r="H14" i="2"/>
  <c r="H3" i="2"/>
  <c r="H54" i="1"/>
  <c r="H49" i="1"/>
  <c r="H47" i="1"/>
  <c r="H45" i="1"/>
  <c r="H44" i="1"/>
  <c r="H43" i="1"/>
  <c r="H42" i="1"/>
  <c r="H41" i="1"/>
  <c r="H40" i="1"/>
  <c r="H36" i="1"/>
  <c r="H35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2" i="1"/>
  <c r="H11" i="1"/>
  <c r="H10" i="1"/>
  <c r="H9" i="1"/>
  <c r="H8" i="1"/>
  <c r="H7" i="1"/>
  <c r="H6" i="1"/>
  <c r="H5" i="1"/>
  <c r="H4" i="1"/>
  <c r="H3" i="1"/>
  <c r="E56" i="1" l="1"/>
  <c r="H56" i="1" s="1"/>
  <c r="B57" i="1" s="1"/>
  <c r="B58" i="1" s="1"/>
  <c r="E59" i="2"/>
  <c r="H59" i="2" s="1"/>
  <c r="B60" i="2" s="1"/>
  <c r="B61" i="2" s="1"/>
</calcChain>
</file>

<file path=xl/sharedStrings.xml><?xml version="1.0" encoding="utf-8"?>
<sst xmlns="http://schemas.openxmlformats.org/spreadsheetml/2006/main" count="356" uniqueCount="145">
  <si>
    <t>线路一：广州-阳江-梧州-阳朔-桂林（900KM）</t>
  </si>
  <si>
    <t>住宿</t>
  </si>
  <si>
    <t>日期</t>
  </si>
  <si>
    <t>酒店名称</t>
  </si>
  <si>
    <t>价格</t>
  </si>
  <si>
    <t>数量</t>
  </si>
  <si>
    <t>单位</t>
  </si>
  <si>
    <t>小计</t>
  </si>
  <si>
    <t>备注</t>
  </si>
  <si>
    <t>广州万富希尔顿</t>
  </si>
  <si>
    <t>间/晚</t>
  </si>
  <si>
    <t>欢迎水果</t>
  </si>
  <si>
    <t>间</t>
  </si>
  <si>
    <t>阳江皇冠假日</t>
  </si>
  <si>
    <t>梧州国龙大酒店</t>
  </si>
  <si>
    <t>阳朔河畔度假酒店</t>
  </si>
  <si>
    <t>桂林香格里拉</t>
  </si>
  <si>
    <t>用餐</t>
  </si>
  <si>
    <t>餐食</t>
  </si>
  <si>
    <t>餐</t>
  </si>
  <si>
    <t>餐厅</t>
  </si>
  <si>
    <t>晚餐</t>
  </si>
  <si>
    <t>广州万富希尔顿酒店</t>
  </si>
  <si>
    <t>桌</t>
  </si>
  <si>
    <t>午餐</t>
  </si>
  <si>
    <t>钱大妈海鲜饭店（保利店）</t>
  </si>
  <si>
    <t>阳江皇冠假日酒店</t>
  </si>
  <si>
    <t>人</t>
  </si>
  <si>
    <t>六堡茶茶厂</t>
  </si>
  <si>
    <t>大东大酒家</t>
  </si>
  <si>
    <t>阳朔河畔度假酒店/阳朔山畔度假酒店</t>
  </si>
  <si>
    <t>黄金莲银奖啤酒鱼</t>
  </si>
  <si>
    <t xml:space="preserve">金顶阁饭店 </t>
  </si>
  <si>
    <t>桂林香格里拉大酒店</t>
  </si>
  <si>
    <t>门票</t>
  </si>
  <si>
    <t>项目</t>
  </si>
  <si>
    <t>南海一号门票</t>
  </si>
  <si>
    <t>南海一号讲解员</t>
  </si>
  <si>
    <t>团</t>
  </si>
  <si>
    <t>六堡茶制作</t>
  </si>
  <si>
    <t>六堡茶讲师</t>
  </si>
  <si>
    <t>品茶、茶点</t>
  </si>
  <si>
    <t>六堡茶礼品</t>
  </si>
  <si>
    <t>份</t>
  </si>
  <si>
    <t>漓江竹筏漂流</t>
  </si>
  <si>
    <t>印象刘三姐</t>
  </si>
  <si>
    <t>龙脊梯田</t>
  </si>
  <si>
    <t>龙脊梯田缆车</t>
  </si>
  <si>
    <t>接送机</t>
  </si>
  <si>
    <t>车型</t>
  </si>
  <si>
    <t>18座车 广州接机</t>
  </si>
  <si>
    <t>辆/次</t>
  </si>
  <si>
    <t>考斯特</t>
  </si>
  <si>
    <t>18座车 桂林送机</t>
  </si>
  <si>
    <t>人员</t>
  </si>
  <si>
    <t>接机人员</t>
  </si>
  <si>
    <t>旅行社工作人员</t>
  </si>
  <si>
    <t>旅行社工作人员机票</t>
  </si>
  <si>
    <t>工作人员餐补</t>
  </si>
  <si>
    <t>人/餐</t>
  </si>
  <si>
    <t>14餐*40人</t>
  </si>
  <si>
    <t>工作人员住宿</t>
  </si>
  <si>
    <t>间·晚</t>
  </si>
  <si>
    <t>灵渠讲解专家</t>
  </si>
  <si>
    <t>组</t>
  </si>
  <si>
    <t>专家机票</t>
  </si>
  <si>
    <t>6人往返</t>
  </si>
  <si>
    <t>制作物</t>
  </si>
  <si>
    <t>签到背板</t>
  </si>
  <si>
    <t>个</t>
  </si>
  <si>
    <t>含运费、拆装</t>
  </si>
  <si>
    <t>立体字</t>
  </si>
  <si>
    <t>河畔酒店拍摄费</t>
  </si>
  <si>
    <t>其他</t>
  </si>
  <si>
    <t>保险</t>
  </si>
  <si>
    <t>旅行社服务费</t>
  </si>
  <si>
    <t>总计</t>
  </si>
  <si>
    <t>不含6%增值税</t>
  </si>
  <si>
    <t>含6%增值税</t>
  </si>
  <si>
    <t>线路二：桂林-柳州-河池-荔波-丹寨-贵阳（792KM）</t>
  </si>
  <si>
    <t>三江璟象酒店</t>
  </si>
  <si>
    <t>河池东正国际酒店</t>
  </si>
  <si>
    <t>贵阳中天凯悦大酒店</t>
  </si>
  <si>
    <t>乡里乡亲 乡村主题餐厅</t>
  </si>
  <si>
    <t>侗寨厨娘打油茶文化体验馆</t>
  </si>
  <si>
    <t>雨卜清水鱼庄</t>
  </si>
  <si>
    <t>瑶人制灶</t>
  </si>
  <si>
    <t>荔波四样菜</t>
  </si>
  <si>
    <t>侗噶佬（丹寨店）</t>
  </si>
  <si>
    <t>灵渠门票</t>
  </si>
  <si>
    <t>含乘船</t>
  </si>
  <si>
    <t>灵渠讲解员</t>
  </si>
  <si>
    <t>侗寨讲解员</t>
  </si>
  <si>
    <t>侗寨电瓶车</t>
  </si>
  <si>
    <t>观看侗寨演出</t>
  </si>
  <si>
    <t>苗寨手工制作-苗锦</t>
  </si>
  <si>
    <t>苗寨手工制作-银器</t>
  </si>
  <si>
    <t>苗寨手工制作-蜡染</t>
  </si>
  <si>
    <t>苗寨欢迎仪式</t>
  </si>
  <si>
    <t>荔波小七孔门票</t>
  </si>
  <si>
    <t>小七孔讲解员</t>
  </si>
  <si>
    <t>小七孔电瓶车</t>
  </si>
  <si>
    <t>水族欢迎仪式</t>
  </si>
  <si>
    <t>水族匠人工艺</t>
  </si>
  <si>
    <t>18座车 桂林接机</t>
  </si>
  <si>
    <t>18座车 贵阳送机</t>
  </si>
  <si>
    <t>组</t>
    <phoneticPr fontId="8" type="noConversion"/>
  </si>
  <si>
    <t>含工作人员</t>
    <phoneticPr fontId="8" type="noConversion"/>
  </si>
  <si>
    <t>团</t>
    <phoneticPr fontId="8" type="noConversion"/>
  </si>
  <si>
    <t>人</t>
    <phoneticPr fontId="8" type="noConversion"/>
  </si>
  <si>
    <t>次</t>
    <phoneticPr fontId="8" type="noConversion"/>
  </si>
  <si>
    <t>河畔酒店展位</t>
    <phoneticPr fontId="8" type="noConversion"/>
  </si>
  <si>
    <t>荔波四季花园酒店</t>
    <phoneticPr fontId="8" type="noConversion"/>
  </si>
  <si>
    <t>丹寨 造纸模具伴手礼（含快递）</t>
    <phoneticPr fontId="8" type="noConversion"/>
  </si>
  <si>
    <t>4人*7天</t>
    <phoneticPr fontId="8" type="noConversion"/>
  </si>
  <si>
    <t>往返机票</t>
    <phoneticPr fontId="8" type="noConversion"/>
  </si>
  <si>
    <t>人</t>
    <phoneticPr fontId="8" type="noConversion"/>
  </si>
  <si>
    <t>以实际结算</t>
    <phoneticPr fontId="8" type="noConversion"/>
  </si>
  <si>
    <t>专家税点</t>
    <phoneticPr fontId="8" type="noConversion"/>
  </si>
  <si>
    <t>纸包鸡</t>
    <phoneticPr fontId="8" type="noConversion"/>
  </si>
  <si>
    <t>侗寨门票</t>
    <phoneticPr fontId="8" type="noConversion"/>
  </si>
  <si>
    <t>接送机车辆</t>
    <phoneticPr fontId="8" type="noConversion"/>
  </si>
  <si>
    <t>33座用餐梧州</t>
    <phoneticPr fontId="8" type="noConversion"/>
  </si>
  <si>
    <t>33座用餐阳朔</t>
    <phoneticPr fontId="8" type="noConversion"/>
  </si>
  <si>
    <t>北京-广州</t>
    <phoneticPr fontId="8" type="noConversion"/>
  </si>
  <si>
    <t>6人*7天</t>
    <phoneticPr fontId="8" type="noConversion"/>
  </si>
  <si>
    <t>10间*7晚</t>
    <phoneticPr fontId="8" type="noConversion"/>
  </si>
  <si>
    <t>踩点费用</t>
    <phoneticPr fontId="8" type="noConversion"/>
  </si>
  <si>
    <t>住宿</t>
    <phoneticPr fontId="8" type="noConversion"/>
  </si>
  <si>
    <t>餐费</t>
    <phoneticPr fontId="8" type="noConversion"/>
  </si>
  <si>
    <t>门票</t>
    <phoneticPr fontId="8" type="noConversion"/>
  </si>
  <si>
    <t>晚</t>
    <phoneticPr fontId="8" type="noConversion"/>
  </si>
  <si>
    <t>人员</t>
    <phoneticPr fontId="8" type="noConversion"/>
  </si>
  <si>
    <t>天</t>
    <phoneticPr fontId="8" type="noConversion"/>
  </si>
  <si>
    <t>踩点机票</t>
    <phoneticPr fontId="8" type="noConversion"/>
  </si>
  <si>
    <t>次</t>
    <phoneticPr fontId="8" type="noConversion"/>
  </si>
  <si>
    <t>顿</t>
    <phoneticPr fontId="8" type="noConversion"/>
  </si>
  <si>
    <t>人</t>
    <phoneticPr fontId="8" type="noConversion"/>
  </si>
  <si>
    <t>专家送机，灵渠--桂林机场</t>
    <phoneticPr fontId="8" type="noConversion"/>
  </si>
  <si>
    <t>商务车</t>
    <phoneticPr fontId="8" type="noConversion"/>
  </si>
  <si>
    <t>含专家</t>
    <phoneticPr fontId="8" type="noConversion"/>
  </si>
  <si>
    <t>含船，溶洞</t>
    <phoneticPr fontId="8" type="noConversion"/>
  </si>
  <si>
    <t>优惠总价</t>
    <phoneticPr fontId="8" type="noConversion"/>
  </si>
  <si>
    <t>含6%增值税</t>
    <phoneticPr fontId="8" type="noConversion"/>
  </si>
  <si>
    <t>优惠总计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</si>
</sst>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rgb="FF222222"/>
      <name val="Microsoft yahei"/>
      <family val="2"/>
      <charset val="134"/>
    </font>
    <font>
      <b/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58" fontId="5" fillId="0" borderId="2" xfId="0" applyNumberFormat="1" applyFont="1" applyBorder="1" applyAlignment="1">
      <alignment horizontal="center" vertical="center"/>
    </xf>
    <xf numFmtId="58" fontId="5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opLeftCell="A58" workbookViewId="0">
      <selection activeCell="B50" sqref="B50:D50"/>
    </sheetView>
  </sheetViews>
  <sheetFormatPr defaultColWidth="9" defaultRowHeight="16.3"/>
  <cols>
    <col min="1" max="1" width="11.3046875" style="2" bestFit="1" customWidth="1"/>
    <col min="2" max="2" width="15" style="1" customWidth="1"/>
    <col min="3" max="3" width="10.84375" style="1" customWidth="1"/>
    <col min="4" max="4" width="34.84375" style="1" customWidth="1"/>
    <col min="5" max="6" width="9" style="1"/>
    <col min="7" max="7" width="15.84375" style="1" customWidth="1"/>
    <col min="8" max="8" width="9" style="1"/>
    <col min="9" max="9" width="14" style="1" bestFit="1" customWidth="1"/>
    <col min="10" max="16384" width="9" style="1"/>
  </cols>
  <sheetData>
    <row r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>
      <c r="A2" s="45" t="s">
        <v>1</v>
      </c>
      <c r="B2" s="3" t="s">
        <v>2</v>
      </c>
      <c r="C2" s="40" t="s">
        <v>3</v>
      </c>
      <c r="D2" s="40"/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>
      <c r="A3" s="46"/>
      <c r="B3" s="52">
        <v>43794</v>
      </c>
      <c r="C3" s="39" t="s">
        <v>9</v>
      </c>
      <c r="D3" s="39"/>
      <c r="E3" s="5">
        <v>848</v>
      </c>
      <c r="F3" s="5">
        <v>50</v>
      </c>
      <c r="G3" s="5" t="s">
        <v>10</v>
      </c>
      <c r="H3" s="5">
        <f>E3*F3</f>
        <v>42400</v>
      </c>
      <c r="I3" s="5"/>
    </row>
    <row r="4" spans="1:9">
      <c r="A4" s="46"/>
      <c r="B4" s="53"/>
      <c r="C4" s="39" t="s">
        <v>11</v>
      </c>
      <c r="D4" s="39"/>
      <c r="E4" s="5">
        <v>68</v>
      </c>
      <c r="F4" s="32">
        <v>50</v>
      </c>
      <c r="G4" s="5" t="s">
        <v>12</v>
      </c>
      <c r="H4" s="5">
        <f t="shared" ref="H4:H12" si="0">E4*F4</f>
        <v>3400</v>
      </c>
      <c r="I4" s="5"/>
    </row>
    <row r="5" spans="1:9">
      <c r="A5" s="46"/>
      <c r="B5" s="52">
        <v>43795</v>
      </c>
      <c r="C5" s="39" t="s">
        <v>13</v>
      </c>
      <c r="D5" s="39"/>
      <c r="E5" s="5">
        <v>600</v>
      </c>
      <c r="F5" s="5">
        <v>50</v>
      </c>
      <c r="G5" s="5" t="s">
        <v>10</v>
      </c>
      <c r="H5" s="5">
        <f t="shared" si="0"/>
        <v>30000</v>
      </c>
      <c r="I5" s="5"/>
    </row>
    <row r="6" spans="1:9">
      <c r="A6" s="46"/>
      <c r="B6" s="53"/>
      <c r="C6" s="39" t="s">
        <v>11</v>
      </c>
      <c r="D6" s="39"/>
      <c r="E6" s="5">
        <v>68</v>
      </c>
      <c r="F6" s="5">
        <v>50</v>
      </c>
      <c r="G6" s="5" t="s">
        <v>12</v>
      </c>
      <c r="H6" s="5">
        <f t="shared" si="0"/>
        <v>3400</v>
      </c>
      <c r="I6" s="5"/>
    </row>
    <row r="7" spans="1:9">
      <c r="A7" s="46"/>
      <c r="B7" s="52">
        <v>43796</v>
      </c>
      <c r="C7" s="39" t="s">
        <v>14</v>
      </c>
      <c r="D7" s="39"/>
      <c r="E7" s="5">
        <v>388</v>
      </c>
      <c r="F7" s="5">
        <v>50</v>
      </c>
      <c r="G7" s="5" t="s">
        <v>10</v>
      </c>
      <c r="H7" s="5">
        <f t="shared" si="0"/>
        <v>19400</v>
      </c>
      <c r="I7" s="5"/>
    </row>
    <row r="8" spans="1:9">
      <c r="A8" s="46"/>
      <c r="B8" s="53"/>
      <c r="C8" s="39" t="s">
        <v>11</v>
      </c>
      <c r="D8" s="39"/>
      <c r="E8" s="5">
        <v>48</v>
      </c>
      <c r="F8" s="5">
        <v>50</v>
      </c>
      <c r="G8" s="5" t="s">
        <v>12</v>
      </c>
      <c r="H8" s="5">
        <f t="shared" si="0"/>
        <v>2400</v>
      </c>
      <c r="I8" s="5"/>
    </row>
    <row r="9" spans="1:9">
      <c r="A9" s="46"/>
      <c r="B9" s="52">
        <v>43797</v>
      </c>
      <c r="C9" s="39" t="s">
        <v>15</v>
      </c>
      <c r="D9" s="39"/>
      <c r="E9" s="5">
        <v>800</v>
      </c>
      <c r="F9" s="5">
        <v>50</v>
      </c>
      <c r="G9" s="5" t="s">
        <v>10</v>
      </c>
      <c r="H9" s="5">
        <f t="shared" si="0"/>
        <v>40000</v>
      </c>
      <c r="I9" s="5"/>
    </row>
    <row r="10" spans="1:9">
      <c r="A10" s="46"/>
      <c r="B10" s="53"/>
      <c r="C10" s="39" t="s">
        <v>11</v>
      </c>
      <c r="D10" s="39"/>
      <c r="E10" s="5">
        <v>68</v>
      </c>
      <c r="F10" s="5">
        <v>50</v>
      </c>
      <c r="G10" s="5" t="s">
        <v>12</v>
      </c>
      <c r="H10" s="5">
        <f t="shared" si="0"/>
        <v>3400</v>
      </c>
      <c r="I10" s="5"/>
    </row>
    <row r="11" spans="1:9">
      <c r="A11" s="46"/>
      <c r="B11" s="52">
        <v>43798</v>
      </c>
      <c r="C11" s="39" t="s">
        <v>16</v>
      </c>
      <c r="D11" s="39"/>
      <c r="E11" s="5">
        <v>636</v>
      </c>
      <c r="F11" s="5">
        <v>50</v>
      </c>
      <c r="G11" s="5" t="s">
        <v>10</v>
      </c>
      <c r="H11" s="5">
        <f t="shared" si="0"/>
        <v>31800</v>
      </c>
      <c r="I11" s="5"/>
    </row>
    <row r="12" spans="1:9">
      <c r="A12" s="47"/>
      <c r="B12" s="53"/>
      <c r="C12" s="39" t="s">
        <v>11</v>
      </c>
      <c r="D12" s="39"/>
      <c r="E12" s="5">
        <v>88</v>
      </c>
      <c r="F12" s="5">
        <v>50</v>
      </c>
      <c r="G12" s="5" t="s">
        <v>12</v>
      </c>
      <c r="H12" s="5">
        <f t="shared" si="0"/>
        <v>4400</v>
      </c>
      <c r="I12" s="5"/>
    </row>
    <row r="13" spans="1:9">
      <c r="A13" s="48" t="s">
        <v>17</v>
      </c>
      <c r="B13" s="3" t="s">
        <v>18</v>
      </c>
      <c r="C13" s="17" t="s">
        <v>19</v>
      </c>
      <c r="D13" s="17" t="s">
        <v>20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</row>
    <row r="14" spans="1:9">
      <c r="A14" s="48"/>
      <c r="B14" s="4">
        <v>43794</v>
      </c>
      <c r="C14" s="5" t="s">
        <v>21</v>
      </c>
      <c r="D14" s="18" t="s">
        <v>22</v>
      </c>
      <c r="E14" s="19">
        <v>3088</v>
      </c>
      <c r="F14" s="5">
        <v>5</v>
      </c>
      <c r="G14" s="5" t="s">
        <v>23</v>
      </c>
      <c r="H14" s="5">
        <f t="shared" ref="H14:H22" si="1">E14*F14</f>
        <v>15440</v>
      </c>
      <c r="I14" s="5"/>
    </row>
    <row r="15" spans="1:9">
      <c r="A15" s="48"/>
      <c r="B15" s="4">
        <v>43795</v>
      </c>
      <c r="C15" s="5" t="s">
        <v>24</v>
      </c>
      <c r="D15" s="18" t="s">
        <v>25</v>
      </c>
      <c r="E15" s="19">
        <v>1000</v>
      </c>
      <c r="F15" s="5">
        <v>5</v>
      </c>
      <c r="G15" s="5" t="s">
        <v>23</v>
      </c>
      <c r="H15" s="5">
        <f t="shared" si="1"/>
        <v>5000</v>
      </c>
      <c r="I15" s="5"/>
    </row>
    <row r="16" spans="1:9">
      <c r="A16" s="48"/>
      <c r="B16" s="4">
        <v>43795</v>
      </c>
      <c r="C16" s="5" t="s">
        <v>21</v>
      </c>
      <c r="D16" s="18" t="s">
        <v>26</v>
      </c>
      <c r="E16" s="20">
        <v>168</v>
      </c>
      <c r="F16" s="5">
        <v>50</v>
      </c>
      <c r="G16" s="5" t="s">
        <v>27</v>
      </c>
      <c r="H16" s="5">
        <f t="shared" si="1"/>
        <v>8400</v>
      </c>
      <c r="I16" s="5"/>
    </row>
    <row r="17" spans="1:9">
      <c r="A17" s="48"/>
      <c r="B17" s="4">
        <v>43796</v>
      </c>
      <c r="C17" s="5" t="s">
        <v>24</v>
      </c>
      <c r="D17" s="18" t="s">
        <v>28</v>
      </c>
      <c r="E17" s="19">
        <v>800</v>
      </c>
      <c r="F17" s="5">
        <v>5</v>
      </c>
      <c r="G17" s="5" t="s">
        <v>23</v>
      </c>
      <c r="H17" s="5">
        <f t="shared" si="1"/>
        <v>4000</v>
      </c>
      <c r="I17" s="5"/>
    </row>
    <row r="18" spans="1:9">
      <c r="A18" s="48"/>
      <c r="B18" s="4">
        <v>43796</v>
      </c>
      <c r="C18" s="5" t="s">
        <v>21</v>
      </c>
      <c r="D18" s="18" t="s">
        <v>29</v>
      </c>
      <c r="E18" s="18">
        <v>1000</v>
      </c>
      <c r="F18" s="5">
        <v>5</v>
      </c>
      <c r="G18" s="5" t="s">
        <v>23</v>
      </c>
      <c r="H18" s="5">
        <f t="shared" si="1"/>
        <v>5000</v>
      </c>
      <c r="I18" s="5"/>
    </row>
    <row r="19" spans="1:9">
      <c r="A19" s="48"/>
      <c r="B19" s="4">
        <v>43797</v>
      </c>
      <c r="C19" s="5" t="s">
        <v>24</v>
      </c>
      <c r="D19" s="18" t="s">
        <v>30</v>
      </c>
      <c r="E19" s="19">
        <v>1300</v>
      </c>
      <c r="F19" s="5">
        <v>5</v>
      </c>
      <c r="G19" s="5" t="s">
        <v>23</v>
      </c>
      <c r="H19" s="5">
        <f t="shared" si="1"/>
        <v>6500</v>
      </c>
      <c r="I19" s="5"/>
    </row>
    <row r="20" spans="1:9">
      <c r="A20" s="48"/>
      <c r="B20" s="4">
        <v>43797</v>
      </c>
      <c r="C20" s="5" t="s">
        <v>21</v>
      </c>
      <c r="D20" s="18" t="s">
        <v>31</v>
      </c>
      <c r="E20" s="19">
        <v>1000</v>
      </c>
      <c r="F20" s="5">
        <v>5</v>
      </c>
      <c r="G20" s="5" t="s">
        <v>23</v>
      </c>
      <c r="H20" s="5">
        <f t="shared" si="1"/>
        <v>5000</v>
      </c>
      <c r="I20" s="5"/>
    </row>
    <row r="21" spans="1:9">
      <c r="A21" s="48"/>
      <c r="B21" s="4">
        <v>43798</v>
      </c>
      <c r="C21" s="5" t="s">
        <v>24</v>
      </c>
      <c r="D21" s="18" t="s">
        <v>32</v>
      </c>
      <c r="E21" s="19">
        <v>1000</v>
      </c>
      <c r="F21" s="5">
        <v>5</v>
      </c>
      <c r="G21" s="5" t="s">
        <v>23</v>
      </c>
      <c r="H21" s="5">
        <f t="shared" si="1"/>
        <v>5000</v>
      </c>
      <c r="I21" s="5"/>
    </row>
    <row r="22" spans="1:9">
      <c r="A22" s="48"/>
      <c r="B22" s="4">
        <v>43798</v>
      </c>
      <c r="C22" s="5" t="s">
        <v>21</v>
      </c>
      <c r="D22" s="18" t="s">
        <v>33</v>
      </c>
      <c r="E22" s="19">
        <v>2500</v>
      </c>
      <c r="F22" s="5">
        <v>5</v>
      </c>
      <c r="G22" s="5" t="s">
        <v>23</v>
      </c>
      <c r="H22" s="5">
        <f t="shared" si="1"/>
        <v>12500</v>
      </c>
      <c r="I22" s="5"/>
    </row>
    <row r="23" spans="1:9">
      <c r="A23" s="48" t="s">
        <v>34</v>
      </c>
      <c r="B23" s="40" t="s">
        <v>35</v>
      </c>
      <c r="C23" s="40"/>
      <c r="D23" s="40"/>
      <c r="E23" s="3" t="s">
        <v>4</v>
      </c>
      <c r="F23" s="3" t="s">
        <v>5</v>
      </c>
      <c r="G23" s="3" t="s">
        <v>6</v>
      </c>
      <c r="H23" s="3" t="s">
        <v>7</v>
      </c>
      <c r="I23" s="3" t="s">
        <v>8</v>
      </c>
    </row>
    <row r="24" spans="1:9">
      <c r="A24" s="48"/>
      <c r="B24" s="39" t="s">
        <v>36</v>
      </c>
      <c r="C24" s="39"/>
      <c r="D24" s="39"/>
      <c r="E24" s="5">
        <v>70</v>
      </c>
      <c r="F24" s="5">
        <v>50</v>
      </c>
      <c r="G24" s="5" t="s">
        <v>27</v>
      </c>
      <c r="H24" s="5">
        <f>E24*F24</f>
        <v>3500</v>
      </c>
      <c r="I24" s="5"/>
    </row>
    <row r="25" spans="1:9">
      <c r="A25" s="48"/>
      <c r="B25" s="39" t="s">
        <v>37</v>
      </c>
      <c r="C25" s="39"/>
      <c r="D25" s="39"/>
      <c r="E25" s="5">
        <v>160</v>
      </c>
      <c r="F25" s="5">
        <v>2</v>
      </c>
      <c r="G25" s="5" t="s">
        <v>38</v>
      </c>
      <c r="H25" s="5">
        <f t="shared" ref="H25:H33" si="2">E25*F25</f>
        <v>320</v>
      </c>
      <c r="I25" s="5"/>
    </row>
    <row r="26" spans="1:9">
      <c r="A26" s="48"/>
      <c r="B26" s="57" t="s">
        <v>39</v>
      </c>
      <c r="C26" s="57"/>
      <c r="D26" s="57"/>
      <c r="E26" s="5">
        <v>80</v>
      </c>
      <c r="F26" s="5">
        <v>50</v>
      </c>
      <c r="G26" s="5" t="s">
        <v>27</v>
      </c>
      <c r="H26" s="5">
        <f t="shared" si="2"/>
        <v>4000</v>
      </c>
      <c r="I26" s="5"/>
    </row>
    <row r="27" spans="1:9">
      <c r="A27" s="48"/>
      <c r="B27" s="57" t="s">
        <v>40</v>
      </c>
      <c r="C27" s="57"/>
      <c r="D27" s="57"/>
      <c r="E27" s="5">
        <v>1000</v>
      </c>
      <c r="F27" s="5">
        <v>1</v>
      </c>
      <c r="G27" s="5" t="s">
        <v>38</v>
      </c>
      <c r="H27" s="5">
        <f t="shared" si="2"/>
        <v>1000</v>
      </c>
      <c r="I27" s="5"/>
    </row>
    <row r="28" spans="1:9">
      <c r="A28" s="48"/>
      <c r="B28" s="57" t="s">
        <v>41</v>
      </c>
      <c r="C28" s="57"/>
      <c r="D28" s="57"/>
      <c r="E28" s="5">
        <v>20</v>
      </c>
      <c r="F28" s="5">
        <v>50</v>
      </c>
      <c r="G28" s="5" t="s">
        <v>27</v>
      </c>
      <c r="H28" s="5">
        <f t="shared" si="2"/>
        <v>1000</v>
      </c>
      <c r="I28" s="5"/>
    </row>
    <row r="29" spans="1:9">
      <c r="A29" s="48"/>
      <c r="B29" s="39" t="s">
        <v>42</v>
      </c>
      <c r="C29" s="39"/>
      <c r="D29" s="39"/>
      <c r="E29" s="5">
        <v>428</v>
      </c>
      <c r="F29" s="5">
        <v>50</v>
      </c>
      <c r="G29" s="5" t="s">
        <v>43</v>
      </c>
      <c r="H29" s="5">
        <f t="shared" si="2"/>
        <v>21400</v>
      </c>
      <c r="I29" s="5"/>
    </row>
    <row r="30" spans="1:9">
      <c r="A30" s="48"/>
      <c r="B30" s="39" t="s">
        <v>44</v>
      </c>
      <c r="C30" s="39"/>
      <c r="D30" s="39"/>
      <c r="E30" s="5">
        <v>165</v>
      </c>
      <c r="F30" s="5">
        <v>50</v>
      </c>
      <c r="G30" s="5" t="s">
        <v>27</v>
      </c>
      <c r="H30" s="5">
        <f t="shared" si="2"/>
        <v>8250</v>
      </c>
      <c r="I30" s="27"/>
    </row>
    <row r="31" spans="1:9">
      <c r="A31" s="48"/>
      <c r="B31" s="39" t="s">
        <v>45</v>
      </c>
      <c r="C31" s="39"/>
      <c r="D31" s="39"/>
      <c r="E31" s="5">
        <v>318</v>
      </c>
      <c r="F31" s="5">
        <v>50</v>
      </c>
      <c r="G31" s="32" t="s">
        <v>27</v>
      </c>
      <c r="H31" s="5">
        <f t="shared" si="2"/>
        <v>15900</v>
      </c>
      <c r="I31" s="5"/>
    </row>
    <row r="32" spans="1:9">
      <c r="A32" s="48"/>
      <c r="B32" s="39" t="s">
        <v>46</v>
      </c>
      <c r="C32" s="39"/>
      <c r="D32" s="39"/>
      <c r="E32" s="5">
        <v>75</v>
      </c>
      <c r="F32" s="5">
        <v>50</v>
      </c>
      <c r="G32" s="5" t="s">
        <v>27</v>
      </c>
      <c r="H32" s="5">
        <f t="shared" si="2"/>
        <v>3750</v>
      </c>
      <c r="I32" s="5"/>
    </row>
    <row r="33" spans="1:9">
      <c r="A33" s="48"/>
      <c r="B33" s="39" t="s">
        <v>47</v>
      </c>
      <c r="C33" s="39"/>
      <c r="D33" s="39"/>
      <c r="E33" s="5">
        <v>100</v>
      </c>
      <c r="F33" s="5">
        <v>50</v>
      </c>
      <c r="G33" s="5" t="s">
        <v>27</v>
      </c>
      <c r="H33" s="5">
        <f t="shared" si="2"/>
        <v>5000</v>
      </c>
      <c r="I33" s="5"/>
    </row>
    <row r="34" spans="1:9">
      <c r="A34" s="49" t="s">
        <v>121</v>
      </c>
      <c r="B34" s="40" t="s">
        <v>49</v>
      </c>
      <c r="C34" s="40"/>
      <c r="D34" s="40"/>
      <c r="E34" s="3" t="s">
        <v>4</v>
      </c>
      <c r="F34" s="3" t="s">
        <v>5</v>
      </c>
      <c r="G34" s="3" t="s">
        <v>6</v>
      </c>
      <c r="H34" s="3" t="s">
        <v>7</v>
      </c>
      <c r="I34" s="3" t="s">
        <v>8</v>
      </c>
    </row>
    <row r="35" spans="1:9">
      <c r="A35" s="50"/>
      <c r="B35" s="39" t="s">
        <v>50</v>
      </c>
      <c r="C35" s="39"/>
      <c r="D35" s="39"/>
      <c r="E35" s="5">
        <v>800</v>
      </c>
      <c r="F35" s="5">
        <v>6</v>
      </c>
      <c r="G35" s="5" t="s">
        <v>51</v>
      </c>
      <c r="H35" s="5">
        <f>E35*F35</f>
        <v>4800</v>
      </c>
      <c r="I35" s="5" t="s">
        <v>52</v>
      </c>
    </row>
    <row r="36" spans="1:9">
      <c r="A36" s="50"/>
      <c r="B36" s="39" t="s">
        <v>53</v>
      </c>
      <c r="C36" s="39"/>
      <c r="D36" s="39"/>
      <c r="E36" s="30">
        <v>800</v>
      </c>
      <c r="F36" s="5">
        <v>6</v>
      </c>
      <c r="G36" s="5" t="s">
        <v>51</v>
      </c>
      <c r="H36" s="5">
        <f>E36*F36</f>
        <v>4800</v>
      </c>
      <c r="I36" s="5" t="s">
        <v>52</v>
      </c>
    </row>
    <row r="37" spans="1:9">
      <c r="A37" s="50"/>
      <c r="B37" s="41" t="s">
        <v>122</v>
      </c>
      <c r="C37" s="39"/>
      <c r="D37" s="39"/>
      <c r="E37" s="32">
        <v>1000</v>
      </c>
      <c r="F37" s="32">
        <v>2</v>
      </c>
      <c r="G37" s="32" t="s">
        <v>51</v>
      </c>
      <c r="H37" s="32">
        <f>E37*F37</f>
        <v>2000</v>
      </c>
      <c r="I37" s="32"/>
    </row>
    <row r="38" spans="1:9">
      <c r="A38" s="51"/>
      <c r="B38" s="41" t="s">
        <v>123</v>
      </c>
      <c r="C38" s="39"/>
      <c r="D38" s="39"/>
      <c r="E38" s="32">
        <v>1000</v>
      </c>
      <c r="F38" s="32">
        <v>2</v>
      </c>
      <c r="G38" s="32" t="s">
        <v>51</v>
      </c>
      <c r="H38" s="32">
        <f>E38*F38</f>
        <v>2000</v>
      </c>
      <c r="I38" s="32"/>
    </row>
    <row r="39" spans="1:9">
      <c r="A39" s="48" t="s">
        <v>54</v>
      </c>
      <c r="B39" s="40" t="s">
        <v>35</v>
      </c>
      <c r="C39" s="40"/>
      <c r="D39" s="40"/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</row>
    <row r="40" spans="1:9">
      <c r="A40" s="48"/>
      <c r="B40" s="39" t="s">
        <v>55</v>
      </c>
      <c r="C40" s="39"/>
      <c r="D40" s="39"/>
      <c r="E40" s="5">
        <v>400</v>
      </c>
      <c r="F40" s="5">
        <v>4</v>
      </c>
      <c r="G40" s="5" t="s">
        <v>27</v>
      </c>
      <c r="H40" s="5">
        <f t="shared" ref="H40:H47" si="3">E40*F40</f>
        <v>1600</v>
      </c>
      <c r="I40" s="5"/>
    </row>
    <row r="41" spans="1:9">
      <c r="A41" s="48"/>
      <c r="B41" s="39" t="s">
        <v>56</v>
      </c>
      <c r="C41" s="39"/>
      <c r="D41" s="39"/>
      <c r="E41" s="5">
        <v>600</v>
      </c>
      <c r="F41" s="5">
        <v>42</v>
      </c>
      <c r="G41" s="5" t="s">
        <v>27</v>
      </c>
      <c r="H41" s="5">
        <f t="shared" si="3"/>
        <v>25200</v>
      </c>
      <c r="I41" s="29" t="s">
        <v>125</v>
      </c>
    </row>
    <row r="42" spans="1:9">
      <c r="A42" s="48"/>
      <c r="B42" s="39" t="s">
        <v>57</v>
      </c>
      <c r="C42" s="39"/>
      <c r="D42" s="39"/>
      <c r="E42" s="5">
        <v>2500</v>
      </c>
      <c r="F42" s="5">
        <v>4</v>
      </c>
      <c r="G42" s="5" t="s">
        <v>27</v>
      </c>
      <c r="H42" s="5">
        <f t="shared" si="3"/>
        <v>10000</v>
      </c>
      <c r="I42" s="29" t="s">
        <v>124</v>
      </c>
    </row>
    <row r="43" spans="1:9">
      <c r="A43" s="48"/>
      <c r="B43" s="39" t="s">
        <v>58</v>
      </c>
      <c r="C43" s="39"/>
      <c r="D43" s="39"/>
      <c r="E43" s="5">
        <v>50</v>
      </c>
      <c r="F43" s="5">
        <v>560</v>
      </c>
      <c r="G43" s="5" t="s">
        <v>59</v>
      </c>
      <c r="H43" s="5">
        <f t="shared" si="3"/>
        <v>28000</v>
      </c>
      <c r="I43" s="5" t="s">
        <v>60</v>
      </c>
    </row>
    <row r="44" spans="1:9">
      <c r="A44" s="48"/>
      <c r="B44" s="39" t="s">
        <v>61</v>
      </c>
      <c r="C44" s="39"/>
      <c r="D44" s="39"/>
      <c r="E44" s="5">
        <v>300</v>
      </c>
      <c r="F44" s="5">
        <v>70</v>
      </c>
      <c r="G44" s="5" t="s">
        <v>62</v>
      </c>
      <c r="H44" s="5">
        <f t="shared" si="3"/>
        <v>21000</v>
      </c>
      <c r="I44" s="36" t="s">
        <v>126</v>
      </c>
    </row>
    <row r="45" spans="1:9">
      <c r="A45" s="48"/>
      <c r="B45" s="54" t="s">
        <v>63</v>
      </c>
      <c r="C45" s="55"/>
      <c r="D45" s="56"/>
      <c r="E45" s="5">
        <v>55000</v>
      </c>
      <c r="F45" s="5">
        <v>3</v>
      </c>
      <c r="G45" s="5" t="s">
        <v>64</v>
      </c>
      <c r="H45" s="5">
        <f t="shared" si="3"/>
        <v>165000</v>
      </c>
      <c r="I45" s="5"/>
    </row>
    <row r="46" spans="1:9">
      <c r="A46" s="48"/>
      <c r="B46" s="58" t="s">
        <v>118</v>
      </c>
      <c r="C46" s="55"/>
      <c r="D46" s="56"/>
      <c r="E46" s="30">
        <f>E45*0.1</f>
        <v>5500</v>
      </c>
      <c r="F46" s="30">
        <v>3</v>
      </c>
      <c r="G46" s="30" t="s">
        <v>64</v>
      </c>
      <c r="H46" s="30">
        <f t="shared" ref="H46" si="4">E46*F46</f>
        <v>16500</v>
      </c>
      <c r="I46" s="30"/>
    </row>
    <row r="47" spans="1:9">
      <c r="A47" s="48"/>
      <c r="B47" s="54" t="s">
        <v>65</v>
      </c>
      <c r="C47" s="55"/>
      <c r="D47" s="56"/>
      <c r="E47" s="5">
        <v>3000</v>
      </c>
      <c r="F47" s="5">
        <v>6</v>
      </c>
      <c r="G47" s="5" t="s">
        <v>27</v>
      </c>
      <c r="H47" s="5">
        <f t="shared" si="3"/>
        <v>18000</v>
      </c>
      <c r="I47" s="5" t="s">
        <v>66</v>
      </c>
    </row>
    <row r="48" spans="1:9">
      <c r="A48" s="48" t="s">
        <v>67</v>
      </c>
      <c r="B48" s="40" t="s">
        <v>35</v>
      </c>
      <c r="C48" s="40"/>
      <c r="D48" s="40"/>
      <c r="E48" s="3" t="s">
        <v>4</v>
      </c>
      <c r="F48" s="3" t="s">
        <v>5</v>
      </c>
      <c r="G48" s="3" t="s">
        <v>6</v>
      </c>
      <c r="H48" s="3" t="s">
        <v>7</v>
      </c>
      <c r="I48" s="3" t="s">
        <v>8</v>
      </c>
    </row>
    <row r="49" spans="1:9">
      <c r="A49" s="48"/>
      <c r="B49" s="54" t="s">
        <v>68</v>
      </c>
      <c r="C49" s="55"/>
      <c r="D49" s="56"/>
      <c r="E49" s="5">
        <v>3500</v>
      </c>
      <c r="F49" s="5">
        <v>1</v>
      </c>
      <c r="G49" s="5" t="s">
        <v>69</v>
      </c>
      <c r="H49" s="5">
        <f>E49*F49</f>
        <v>3500</v>
      </c>
      <c r="I49" s="5"/>
    </row>
    <row r="50" spans="1:9">
      <c r="A50" s="48"/>
      <c r="B50" s="54" t="s">
        <v>71</v>
      </c>
      <c r="C50" s="55"/>
      <c r="D50" s="56"/>
      <c r="E50" s="22">
        <v>4500</v>
      </c>
      <c r="F50" s="22">
        <v>1</v>
      </c>
      <c r="G50" s="25" t="s">
        <v>106</v>
      </c>
      <c r="H50" s="22">
        <f>E50*F50</f>
        <v>4500</v>
      </c>
      <c r="I50" s="5"/>
    </row>
    <row r="51" spans="1:9">
      <c r="A51" s="48"/>
      <c r="B51" s="39" t="s">
        <v>111</v>
      </c>
      <c r="C51" s="39"/>
      <c r="D51" s="39"/>
      <c r="E51" s="5">
        <v>20000</v>
      </c>
      <c r="F51" s="30">
        <v>1</v>
      </c>
      <c r="G51" s="25" t="s">
        <v>106</v>
      </c>
      <c r="H51" s="5">
        <f>E51*F51</f>
        <v>20000</v>
      </c>
      <c r="I51" s="5"/>
    </row>
    <row r="52" spans="1:9">
      <c r="A52" s="48"/>
      <c r="B52" s="39" t="s">
        <v>72</v>
      </c>
      <c r="C52" s="39"/>
      <c r="D52" s="39"/>
      <c r="E52" s="5">
        <v>3000</v>
      </c>
      <c r="F52" s="5">
        <v>1</v>
      </c>
      <c r="G52" s="29" t="s">
        <v>110</v>
      </c>
      <c r="H52" s="22">
        <f>E52*F52</f>
        <v>3000</v>
      </c>
      <c r="I52" s="5"/>
    </row>
    <row r="53" spans="1:9">
      <c r="A53" s="45" t="s">
        <v>73</v>
      </c>
      <c r="B53" s="40" t="s">
        <v>35</v>
      </c>
      <c r="C53" s="40"/>
      <c r="D53" s="40"/>
      <c r="E53" s="3" t="s">
        <v>4</v>
      </c>
      <c r="F53" s="3" t="s">
        <v>5</v>
      </c>
      <c r="G53" s="3" t="s">
        <v>6</v>
      </c>
      <c r="H53" s="3" t="s">
        <v>7</v>
      </c>
      <c r="I53" s="3" t="s">
        <v>8</v>
      </c>
    </row>
    <row r="54" spans="1:9">
      <c r="A54" s="46"/>
      <c r="B54" s="39" t="s">
        <v>74</v>
      </c>
      <c r="C54" s="39"/>
      <c r="D54" s="39"/>
      <c r="E54" s="6">
        <v>30</v>
      </c>
      <c r="F54" s="6">
        <v>90</v>
      </c>
      <c r="G54" s="6" t="s">
        <v>27</v>
      </c>
      <c r="H54" s="5">
        <f>E54*F54</f>
        <v>2700</v>
      </c>
      <c r="I54" s="26" t="s">
        <v>107</v>
      </c>
    </row>
    <row r="55" spans="1:9">
      <c r="A55" s="46"/>
      <c r="B55" s="41" t="s">
        <v>115</v>
      </c>
      <c r="C55" s="39"/>
      <c r="D55" s="39"/>
      <c r="E55" s="6">
        <v>3000</v>
      </c>
      <c r="F55" s="6">
        <v>30</v>
      </c>
      <c r="G55" s="37" t="s">
        <v>116</v>
      </c>
      <c r="H55" s="30">
        <f>E55*F55</f>
        <v>90000</v>
      </c>
      <c r="I55" s="37" t="s">
        <v>117</v>
      </c>
    </row>
    <row r="56" spans="1:9">
      <c r="A56" s="47"/>
      <c r="B56" s="39" t="s">
        <v>75</v>
      </c>
      <c r="C56" s="39"/>
      <c r="D56" s="39"/>
      <c r="E56" s="5">
        <f>SUM(H3:H55)</f>
        <v>734160</v>
      </c>
      <c r="F56" s="7">
        <v>0.1</v>
      </c>
      <c r="G56" s="5" t="s">
        <v>38</v>
      </c>
      <c r="H56" s="5">
        <f>E56*F56</f>
        <v>73416</v>
      </c>
      <c r="I56" s="7">
        <v>0.1</v>
      </c>
    </row>
    <row r="57" spans="1:9">
      <c r="A57" s="45" t="s">
        <v>76</v>
      </c>
      <c r="B57" s="42">
        <f>SUM(H3:H56)</f>
        <v>807576</v>
      </c>
      <c r="C57" s="43"/>
      <c r="D57" s="43"/>
      <c r="E57" s="43"/>
      <c r="F57" s="44"/>
      <c r="G57" s="42" t="s">
        <v>77</v>
      </c>
      <c r="H57" s="43"/>
      <c r="I57" s="44"/>
    </row>
    <row r="58" spans="1:9">
      <c r="A58" s="47"/>
      <c r="B58" s="42">
        <f>B57*1.06</f>
        <v>856030.56</v>
      </c>
      <c r="C58" s="43"/>
      <c r="D58" s="43"/>
      <c r="E58" s="43"/>
      <c r="F58" s="44"/>
      <c r="G58" s="42" t="s">
        <v>78</v>
      </c>
      <c r="H58" s="43"/>
      <c r="I58" s="44"/>
    </row>
    <row r="59" spans="1:9">
      <c r="A59" s="83" t="s">
        <v>142</v>
      </c>
      <c r="B59" s="42">
        <v>830000</v>
      </c>
      <c r="C59" s="43"/>
      <c r="D59" s="43"/>
      <c r="E59" s="43"/>
      <c r="F59" s="44"/>
      <c r="G59" s="42" t="s">
        <v>78</v>
      </c>
      <c r="H59" s="43"/>
      <c r="I59" s="44"/>
    </row>
  </sheetData>
  <mergeCells count="65">
    <mergeCell ref="B59:F59"/>
    <mergeCell ref="G59:I59"/>
    <mergeCell ref="B46:D46"/>
    <mergeCell ref="A1:I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B23:D23"/>
    <mergeCell ref="B24:D24"/>
    <mergeCell ref="B25:D25"/>
    <mergeCell ref="B11:B12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:B4"/>
    <mergeCell ref="B5:B6"/>
    <mergeCell ref="B7:B8"/>
    <mergeCell ref="B9:B10"/>
    <mergeCell ref="B53:D53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52:D52"/>
    <mergeCell ref="B35:D35"/>
    <mergeCell ref="A2:A12"/>
    <mergeCell ref="A13:A22"/>
    <mergeCell ref="A23:A33"/>
    <mergeCell ref="A39:A47"/>
    <mergeCell ref="A48:A52"/>
    <mergeCell ref="A34:A38"/>
    <mergeCell ref="B57:F57"/>
    <mergeCell ref="G57:I57"/>
    <mergeCell ref="B58:F58"/>
    <mergeCell ref="G58:I58"/>
    <mergeCell ref="A53:A56"/>
    <mergeCell ref="A57:A58"/>
    <mergeCell ref="B54:D54"/>
    <mergeCell ref="B56:D56"/>
    <mergeCell ref="B55:D55"/>
    <mergeCell ref="B36:D36"/>
    <mergeCell ref="B39:D39"/>
    <mergeCell ref="B40:D40"/>
    <mergeCell ref="B41:D41"/>
    <mergeCell ref="B37:D37"/>
    <mergeCell ref="B38:D38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tabSelected="1" topLeftCell="A49" workbookViewId="0">
      <selection activeCell="B56" sqref="B56:D56"/>
    </sheetView>
  </sheetViews>
  <sheetFormatPr defaultColWidth="9" defaultRowHeight="16.3"/>
  <cols>
    <col min="1" max="1" width="9" style="9"/>
    <col min="2" max="2" width="15" style="8" customWidth="1"/>
    <col min="3" max="3" width="10.84375" style="8" customWidth="1"/>
    <col min="4" max="4" width="25.3046875" style="8" customWidth="1"/>
    <col min="5" max="6" width="9" style="8"/>
    <col min="7" max="7" width="15.84375" style="8" customWidth="1"/>
    <col min="8" max="8" width="9" style="8"/>
    <col min="9" max="9" width="13.84375" style="8" bestFit="1" customWidth="1"/>
    <col min="10" max="16384" width="9" style="8"/>
  </cols>
  <sheetData>
    <row r="1" spans="1:9">
      <c r="A1" s="79" t="s">
        <v>79</v>
      </c>
      <c r="B1" s="79"/>
      <c r="C1" s="79"/>
      <c r="D1" s="79"/>
      <c r="E1" s="79"/>
      <c r="F1" s="79"/>
      <c r="G1" s="79"/>
      <c r="H1" s="79"/>
      <c r="I1" s="79"/>
    </row>
    <row r="2" spans="1:9">
      <c r="A2" s="64" t="s">
        <v>1</v>
      </c>
      <c r="B2" s="10" t="s">
        <v>2</v>
      </c>
      <c r="C2" s="77" t="s">
        <v>3</v>
      </c>
      <c r="D2" s="77"/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</row>
    <row r="3" spans="1:9">
      <c r="A3" s="65"/>
      <c r="B3" s="80">
        <v>43801</v>
      </c>
      <c r="C3" s="76" t="s">
        <v>16</v>
      </c>
      <c r="D3" s="76"/>
      <c r="E3" s="12">
        <v>636</v>
      </c>
      <c r="F3" s="12">
        <v>51</v>
      </c>
      <c r="G3" s="12" t="s">
        <v>10</v>
      </c>
      <c r="H3" s="12">
        <f t="shared" ref="H3:H12" si="0">E3*F3</f>
        <v>32436</v>
      </c>
      <c r="I3" s="34" t="s">
        <v>140</v>
      </c>
    </row>
    <row r="4" spans="1:9">
      <c r="A4" s="65"/>
      <c r="B4" s="81"/>
      <c r="C4" s="39" t="s">
        <v>11</v>
      </c>
      <c r="D4" s="39"/>
      <c r="E4" s="31">
        <v>88</v>
      </c>
      <c r="F4" s="31">
        <v>50</v>
      </c>
      <c r="G4" s="31" t="s">
        <v>10</v>
      </c>
      <c r="H4" s="31">
        <f t="shared" si="0"/>
        <v>4400</v>
      </c>
      <c r="I4" s="31"/>
    </row>
    <row r="5" spans="1:9">
      <c r="A5" s="65"/>
      <c r="B5" s="80">
        <v>43802</v>
      </c>
      <c r="C5" s="76" t="s">
        <v>80</v>
      </c>
      <c r="D5" s="76"/>
      <c r="E5" s="12">
        <v>400</v>
      </c>
      <c r="F5" s="31">
        <v>50</v>
      </c>
      <c r="G5" s="31" t="s">
        <v>10</v>
      </c>
      <c r="H5" s="31">
        <f t="shared" si="0"/>
        <v>20000</v>
      </c>
      <c r="I5" s="12"/>
    </row>
    <row r="6" spans="1:9">
      <c r="A6" s="65"/>
      <c r="B6" s="81"/>
      <c r="C6" s="39" t="s">
        <v>11</v>
      </c>
      <c r="D6" s="39"/>
      <c r="E6" s="31">
        <v>68</v>
      </c>
      <c r="F6" s="31">
        <v>50</v>
      </c>
      <c r="G6" s="31" t="s">
        <v>10</v>
      </c>
      <c r="H6" s="31">
        <f t="shared" si="0"/>
        <v>3400</v>
      </c>
      <c r="I6" s="31"/>
    </row>
    <row r="7" spans="1:9">
      <c r="A7" s="65"/>
      <c r="B7" s="80">
        <v>43803</v>
      </c>
      <c r="C7" s="76" t="s">
        <v>81</v>
      </c>
      <c r="D7" s="76"/>
      <c r="E7" s="12">
        <v>300</v>
      </c>
      <c r="F7" s="31">
        <v>50</v>
      </c>
      <c r="G7" s="31" t="s">
        <v>10</v>
      </c>
      <c r="H7" s="31">
        <f t="shared" si="0"/>
        <v>15000</v>
      </c>
      <c r="I7" s="12"/>
    </row>
    <row r="8" spans="1:9">
      <c r="A8" s="65"/>
      <c r="B8" s="81"/>
      <c r="C8" s="39" t="s">
        <v>11</v>
      </c>
      <c r="D8" s="39"/>
      <c r="E8" s="31">
        <v>48</v>
      </c>
      <c r="F8" s="31">
        <v>50</v>
      </c>
      <c r="G8" s="31" t="s">
        <v>10</v>
      </c>
      <c r="H8" s="31">
        <f t="shared" si="0"/>
        <v>2400</v>
      </c>
      <c r="I8" s="31"/>
    </row>
    <row r="9" spans="1:9">
      <c r="A9" s="65"/>
      <c r="B9" s="80">
        <v>43804</v>
      </c>
      <c r="C9" s="57" t="s">
        <v>112</v>
      </c>
      <c r="D9" s="76"/>
      <c r="E9" s="12">
        <v>360</v>
      </c>
      <c r="F9" s="31">
        <v>50</v>
      </c>
      <c r="G9" s="31" t="s">
        <v>10</v>
      </c>
      <c r="H9" s="31">
        <f t="shared" si="0"/>
        <v>18000</v>
      </c>
      <c r="I9" s="12"/>
    </row>
    <row r="10" spans="1:9">
      <c r="A10" s="65"/>
      <c r="B10" s="81"/>
      <c r="C10" s="39" t="s">
        <v>11</v>
      </c>
      <c r="D10" s="39"/>
      <c r="E10" s="31">
        <v>48</v>
      </c>
      <c r="F10" s="31">
        <v>50</v>
      </c>
      <c r="G10" s="31" t="s">
        <v>10</v>
      </c>
      <c r="H10" s="31">
        <f t="shared" si="0"/>
        <v>2400</v>
      </c>
      <c r="I10" s="31"/>
    </row>
    <row r="11" spans="1:9">
      <c r="A11" s="65"/>
      <c r="B11" s="80">
        <v>43805</v>
      </c>
      <c r="C11" s="76" t="s">
        <v>82</v>
      </c>
      <c r="D11" s="76"/>
      <c r="E11" s="12">
        <v>636</v>
      </c>
      <c r="F11" s="31">
        <v>50</v>
      </c>
      <c r="G11" s="31" t="s">
        <v>10</v>
      </c>
      <c r="H11" s="31">
        <f t="shared" si="0"/>
        <v>31800</v>
      </c>
      <c r="I11" s="12"/>
    </row>
    <row r="12" spans="1:9">
      <c r="A12" s="66"/>
      <c r="B12" s="81"/>
      <c r="C12" s="39" t="s">
        <v>11</v>
      </c>
      <c r="D12" s="39"/>
      <c r="E12" s="31">
        <v>68</v>
      </c>
      <c r="F12" s="31">
        <v>50</v>
      </c>
      <c r="G12" s="31" t="s">
        <v>10</v>
      </c>
      <c r="H12" s="31">
        <f t="shared" si="0"/>
        <v>3400</v>
      </c>
      <c r="I12" s="31"/>
    </row>
    <row r="13" spans="1:9">
      <c r="A13" s="63" t="s">
        <v>17</v>
      </c>
      <c r="B13" s="10" t="s">
        <v>18</v>
      </c>
      <c r="C13" s="10" t="s">
        <v>19</v>
      </c>
      <c r="D13" s="10" t="s">
        <v>20</v>
      </c>
      <c r="E13" s="10" t="s">
        <v>4</v>
      </c>
      <c r="F13" s="10" t="s">
        <v>5</v>
      </c>
      <c r="G13" s="10" t="s">
        <v>6</v>
      </c>
      <c r="H13" s="10" t="s">
        <v>7</v>
      </c>
      <c r="I13" s="10" t="s">
        <v>8</v>
      </c>
    </row>
    <row r="14" spans="1:9">
      <c r="A14" s="63"/>
      <c r="B14" s="11">
        <v>43801</v>
      </c>
      <c r="C14" s="12" t="s">
        <v>21</v>
      </c>
      <c r="D14" s="13" t="s">
        <v>33</v>
      </c>
      <c r="E14" s="14">
        <v>2500</v>
      </c>
      <c r="F14" s="12">
        <v>5</v>
      </c>
      <c r="G14" s="12" t="s">
        <v>23</v>
      </c>
      <c r="H14" s="12">
        <f t="shared" ref="H14:H22" si="1">E14*F14</f>
        <v>12500</v>
      </c>
      <c r="I14" s="12"/>
    </row>
    <row r="15" spans="1:9">
      <c r="A15" s="63"/>
      <c r="B15" s="11">
        <v>43802</v>
      </c>
      <c r="C15" s="12" t="s">
        <v>24</v>
      </c>
      <c r="D15" s="13" t="s">
        <v>83</v>
      </c>
      <c r="E15" s="14">
        <v>1000</v>
      </c>
      <c r="F15" s="12">
        <v>5</v>
      </c>
      <c r="G15" s="12" t="s">
        <v>23</v>
      </c>
      <c r="H15" s="12">
        <f t="shared" si="1"/>
        <v>5000</v>
      </c>
      <c r="I15" s="12"/>
    </row>
    <row r="16" spans="1:9">
      <c r="A16" s="63"/>
      <c r="B16" s="11">
        <v>43802</v>
      </c>
      <c r="C16" s="12" t="s">
        <v>21</v>
      </c>
      <c r="D16" s="13" t="s">
        <v>84</v>
      </c>
      <c r="E16" s="14">
        <v>1000</v>
      </c>
      <c r="F16" s="12">
        <v>5</v>
      </c>
      <c r="G16" s="12" t="s">
        <v>23</v>
      </c>
      <c r="H16" s="12">
        <f t="shared" si="1"/>
        <v>5000</v>
      </c>
      <c r="I16" s="12"/>
    </row>
    <row r="17" spans="1:9">
      <c r="A17" s="63"/>
      <c r="B17" s="11">
        <v>43803</v>
      </c>
      <c r="C17" s="12" t="s">
        <v>24</v>
      </c>
      <c r="D17" s="13" t="s">
        <v>85</v>
      </c>
      <c r="E17" s="14">
        <v>1000</v>
      </c>
      <c r="F17" s="12">
        <v>5</v>
      </c>
      <c r="G17" s="12" t="s">
        <v>23</v>
      </c>
      <c r="H17" s="12">
        <f t="shared" si="1"/>
        <v>5000</v>
      </c>
      <c r="I17" s="12"/>
    </row>
    <row r="18" spans="1:9">
      <c r="A18" s="63"/>
      <c r="B18" s="11">
        <v>43803</v>
      </c>
      <c r="C18" s="12" t="s">
        <v>21</v>
      </c>
      <c r="D18" s="38" t="s">
        <v>119</v>
      </c>
      <c r="E18" s="14">
        <v>1000</v>
      </c>
      <c r="F18" s="12">
        <v>5</v>
      </c>
      <c r="G18" s="12" t="s">
        <v>23</v>
      </c>
      <c r="H18" s="12">
        <f t="shared" si="1"/>
        <v>5000</v>
      </c>
      <c r="I18" s="12"/>
    </row>
    <row r="19" spans="1:9">
      <c r="A19" s="63"/>
      <c r="B19" s="11">
        <v>43804</v>
      </c>
      <c r="C19" s="12" t="s">
        <v>24</v>
      </c>
      <c r="D19" s="13" t="s">
        <v>86</v>
      </c>
      <c r="E19" s="14">
        <v>1000</v>
      </c>
      <c r="F19" s="12">
        <v>5</v>
      </c>
      <c r="G19" s="12" t="s">
        <v>23</v>
      </c>
      <c r="H19" s="12">
        <f t="shared" si="1"/>
        <v>5000</v>
      </c>
      <c r="I19" s="12"/>
    </row>
    <row r="20" spans="1:9">
      <c r="A20" s="63"/>
      <c r="B20" s="11">
        <v>43804</v>
      </c>
      <c r="C20" s="12" t="s">
        <v>21</v>
      </c>
      <c r="D20" s="13" t="s">
        <v>87</v>
      </c>
      <c r="E20" s="14">
        <v>1000</v>
      </c>
      <c r="F20" s="12">
        <v>5</v>
      </c>
      <c r="G20" s="12" t="s">
        <v>23</v>
      </c>
      <c r="H20" s="12">
        <f t="shared" si="1"/>
        <v>5000</v>
      </c>
      <c r="I20" s="12"/>
    </row>
    <row r="21" spans="1:9">
      <c r="A21" s="63"/>
      <c r="B21" s="11">
        <v>43805</v>
      </c>
      <c r="C21" s="12" t="s">
        <v>24</v>
      </c>
      <c r="D21" s="13" t="s">
        <v>88</v>
      </c>
      <c r="E21" s="14">
        <v>1000</v>
      </c>
      <c r="F21" s="12">
        <v>5</v>
      </c>
      <c r="G21" s="12" t="s">
        <v>23</v>
      </c>
      <c r="H21" s="12">
        <f t="shared" si="1"/>
        <v>5000</v>
      </c>
      <c r="I21" s="12"/>
    </row>
    <row r="22" spans="1:9">
      <c r="A22" s="63"/>
      <c r="B22" s="11">
        <v>43805</v>
      </c>
      <c r="C22" s="12" t="s">
        <v>21</v>
      </c>
      <c r="D22" s="14" t="s">
        <v>82</v>
      </c>
      <c r="E22" s="14">
        <v>3000</v>
      </c>
      <c r="F22" s="12">
        <v>5</v>
      </c>
      <c r="G22" s="12" t="s">
        <v>23</v>
      </c>
      <c r="H22" s="12">
        <f t="shared" si="1"/>
        <v>15000</v>
      </c>
      <c r="I22" s="12"/>
    </row>
    <row r="23" spans="1:9">
      <c r="A23" s="63" t="s">
        <v>34</v>
      </c>
      <c r="B23" s="77" t="s">
        <v>35</v>
      </c>
      <c r="C23" s="77"/>
      <c r="D23" s="77"/>
      <c r="E23" s="10" t="s">
        <v>4</v>
      </c>
      <c r="F23" s="10" t="s">
        <v>5</v>
      </c>
      <c r="G23" s="10" t="s">
        <v>6</v>
      </c>
      <c r="H23" s="10" t="s">
        <v>7</v>
      </c>
      <c r="I23" s="10" t="s">
        <v>8</v>
      </c>
    </row>
    <row r="24" spans="1:9">
      <c r="A24" s="63"/>
      <c r="B24" s="76" t="s">
        <v>89</v>
      </c>
      <c r="C24" s="76"/>
      <c r="D24" s="76"/>
      <c r="E24" s="12">
        <v>125</v>
      </c>
      <c r="F24" s="12">
        <v>50</v>
      </c>
      <c r="G24" s="28" t="s">
        <v>109</v>
      </c>
      <c r="H24" s="12">
        <f t="shared" ref="H24:H32" si="2">E24*F24</f>
        <v>6250</v>
      </c>
      <c r="I24" s="12" t="s">
        <v>90</v>
      </c>
    </row>
    <row r="25" spans="1:9">
      <c r="A25" s="63"/>
      <c r="B25" s="76" t="s">
        <v>91</v>
      </c>
      <c r="C25" s="76"/>
      <c r="D25" s="76"/>
      <c r="E25" s="12">
        <v>150</v>
      </c>
      <c r="F25" s="12">
        <v>2</v>
      </c>
      <c r="G25" s="28" t="s">
        <v>108</v>
      </c>
      <c r="H25" s="12">
        <f t="shared" si="2"/>
        <v>300</v>
      </c>
      <c r="I25" s="12"/>
    </row>
    <row r="26" spans="1:9">
      <c r="A26" s="63"/>
      <c r="B26" s="57" t="s">
        <v>120</v>
      </c>
      <c r="C26" s="76"/>
      <c r="D26" s="76"/>
      <c r="E26" s="12">
        <v>60</v>
      </c>
      <c r="F26" s="12">
        <v>50</v>
      </c>
      <c r="G26" s="12" t="s">
        <v>27</v>
      </c>
      <c r="H26" s="12">
        <f t="shared" si="2"/>
        <v>3000</v>
      </c>
      <c r="I26" s="12"/>
    </row>
    <row r="27" spans="1:9">
      <c r="A27" s="63"/>
      <c r="B27" s="76" t="s">
        <v>92</v>
      </c>
      <c r="C27" s="76"/>
      <c r="D27" s="76"/>
      <c r="E27" s="12">
        <v>200</v>
      </c>
      <c r="F27" s="12">
        <v>2</v>
      </c>
      <c r="G27" s="12" t="s">
        <v>38</v>
      </c>
      <c r="H27" s="12">
        <f t="shared" si="2"/>
        <v>400</v>
      </c>
      <c r="I27" s="12"/>
    </row>
    <row r="28" spans="1:9">
      <c r="A28" s="63"/>
      <c r="B28" s="76" t="s">
        <v>93</v>
      </c>
      <c r="C28" s="76"/>
      <c r="D28" s="76"/>
      <c r="E28" s="12">
        <v>50</v>
      </c>
      <c r="F28" s="12">
        <v>50</v>
      </c>
      <c r="G28" s="12" t="s">
        <v>27</v>
      </c>
      <c r="H28" s="12">
        <f t="shared" si="2"/>
        <v>2500</v>
      </c>
      <c r="I28" s="12"/>
    </row>
    <row r="29" spans="1:9">
      <c r="A29" s="63"/>
      <c r="B29" s="78" t="s">
        <v>94</v>
      </c>
      <c r="C29" s="78"/>
      <c r="D29" s="78"/>
      <c r="E29" s="12">
        <v>150</v>
      </c>
      <c r="F29" s="12">
        <v>50</v>
      </c>
      <c r="G29" s="12" t="s">
        <v>27</v>
      </c>
      <c r="H29" s="12">
        <f t="shared" si="2"/>
        <v>7500</v>
      </c>
      <c r="I29" s="12"/>
    </row>
    <row r="30" spans="1:9">
      <c r="A30" s="63"/>
      <c r="B30" s="78" t="s">
        <v>95</v>
      </c>
      <c r="C30" s="78"/>
      <c r="D30" s="78"/>
      <c r="E30" s="12">
        <v>150</v>
      </c>
      <c r="F30" s="12">
        <v>50</v>
      </c>
      <c r="G30" s="12" t="s">
        <v>27</v>
      </c>
      <c r="H30" s="12">
        <f t="shared" si="2"/>
        <v>7500</v>
      </c>
      <c r="I30" s="12"/>
    </row>
    <row r="31" spans="1:9">
      <c r="A31" s="63"/>
      <c r="B31" s="78" t="s">
        <v>96</v>
      </c>
      <c r="C31" s="78"/>
      <c r="D31" s="78"/>
      <c r="E31" s="35">
        <v>150</v>
      </c>
      <c r="F31" s="12">
        <v>50</v>
      </c>
      <c r="G31" s="35" t="s">
        <v>27</v>
      </c>
      <c r="H31" s="35">
        <f t="shared" si="2"/>
        <v>7500</v>
      </c>
      <c r="I31" s="12"/>
    </row>
    <row r="32" spans="1:9">
      <c r="A32" s="63"/>
      <c r="B32" s="78" t="s">
        <v>97</v>
      </c>
      <c r="C32" s="78"/>
      <c r="D32" s="78"/>
      <c r="E32" s="35">
        <v>150</v>
      </c>
      <c r="F32" s="12">
        <v>50</v>
      </c>
      <c r="G32" s="35" t="s">
        <v>27</v>
      </c>
      <c r="H32" s="35">
        <f t="shared" si="2"/>
        <v>7500</v>
      </c>
      <c r="I32" s="12"/>
    </row>
    <row r="33" spans="1:9">
      <c r="A33" s="63"/>
      <c r="B33" s="76" t="s">
        <v>98</v>
      </c>
      <c r="C33" s="76"/>
      <c r="D33" s="76"/>
      <c r="E33" s="12">
        <v>3000</v>
      </c>
      <c r="F33" s="12">
        <v>1</v>
      </c>
      <c r="G33" s="28" t="s">
        <v>108</v>
      </c>
      <c r="H33" s="12">
        <f t="shared" ref="H33:H39" si="3">E33*F33</f>
        <v>3000</v>
      </c>
      <c r="I33" s="34"/>
    </row>
    <row r="34" spans="1:9">
      <c r="A34" s="63"/>
      <c r="B34" s="76" t="s">
        <v>99</v>
      </c>
      <c r="C34" s="76"/>
      <c r="D34" s="76"/>
      <c r="E34" s="12">
        <v>150</v>
      </c>
      <c r="F34" s="12">
        <v>50</v>
      </c>
      <c r="G34" s="12" t="s">
        <v>27</v>
      </c>
      <c r="H34" s="12">
        <f t="shared" si="3"/>
        <v>7500</v>
      </c>
      <c r="I34" s="34" t="s">
        <v>141</v>
      </c>
    </row>
    <row r="35" spans="1:9">
      <c r="A35" s="63"/>
      <c r="B35" s="76" t="s">
        <v>100</v>
      </c>
      <c r="C35" s="76"/>
      <c r="D35" s="76"/>
      <c r="E35" s="12">
        <v>300</v>
      </c>
      <c r="F35" s="12">
        <v>2</v>
      </c>
      <c r="G35" s="12" t="s">
        <v>38</v>
      </c>
      <c r="H35" s="12">
        <f t="shared" si="3"/>
        <v>600</v>
      </c>
      <c r="I35" s="12"/>
    </row>
    <row r="36" spans="1:9">
      <c r="A36" s="63"/>
      <c r="B36" s="76" t="s">
        <v>101</v>
      </c>
      <c r="C36" s="76"/>
      <c r="D36" s="76"/>
      <c r="E36" s="12">
        <v>40</v>
      </c>
      <c r="F36" s="12">
        <v>50</v>
      </c>
      <c r="G36" s="12" t="s">
        <v>27</v>
      </c>
      <c r="H36" s="12">
        <f t="shared" si="3"/>
        <v>2000</v>
      </c>
      <c r="I36" s="12"/>
    </row>
    <row r="37" spans="1:9">
      <c r="A37" s="63"/>
      <c r="B37" s="76" t="s">
        <v>102</v>
      </c>
      <c r="C37" s="76"/>
      <c r="D37" s="76"/>
      <c r="E37" s="12">
        <v>3000</v>
      </c>
      <c r="F37" s="12">
        <v>1</v>
      </c>
      <c r="G37" s="12" t="s">
        <v>38</v>
      </c>
      <c r="H37" s="12">
        <f t="shared" si="3"/>
        <v>3000</v>
      </c>
      <c r="I37" s="12"/>
    </row>
    <row r="38" spans="1:9">
      <c r="A38" s="63"/>
      <c r="B38" s="76" t="s">
        <v>103</v>
      </c>
      <c r="C38" s="76"/>
      <c r="D38" s="76"/>
      <c r="E38" s="12">
        <v>150</v>
      </c>
      <c r="F38" s="12">
        <v>50</v>
      </c>
      <c r="G38" s="12" t="s">
        <v>27</v>
      </c>
      <c r="H38" s="12">
        <f t="shared" si="3"/>
        <v>7500</v>
      </c>
      <c r="I38" s="12"/>
    </row>
    <row r="39" spans="1:9">
      <c r="A39" s="63"/>
      <c r="B39" s="57" t="s">
        <v>113</v>
      </c>
      <c r="C39" s="76"/>
      <c r="D39" s="76"/>
      <c r="E39" s="12">
        <v>120</v>
      </c>
      <c r="F39" s="12">
        <v>50</v>
      </c>
      <c r="G39" s="12" t="s">
        <v>27</v>
      </c>
      <c r="H39" s="12">
        <f t="shared" si="3"/>
        <v>6000</v>
      </c>
      <c r="I39" s="12"/>
    </row>
    <row r="40" spans="1:9">
      <c r="A40" s="63" t="s">
        <v>48</v>
      </c>
      <c r="B40" s="77" t="s">
        <v>49</v>
      </c>
      <c r="C40" s="77"/>
      <c r="D40" s="77"/>
      <c r="E40" s="10" t="s">
        <v>4</v>
      </c>
      <c r="F40" s="10" t="s">
        <v>5</v>
      </c>
      <c r="G40" s="10" t="s">
        <v>6</v>
      </c>
      <c r="H40" s="10" t="s">
        <v>7</v>
      </c>
      <c r="I40" s="10" t="s">
        <v>8</v>
      </c>
    </row>
    <row r="41" spans="1:9">
      <c r="A41" s="63"/>
      <c r="B41" s="76" t="s">
        <v>104</v>
      </c>
      <c r="C41" s="76"/>
      <c r="D41" s="76"/>
      <c r="E41" s="12">
        <v>800</v>
      </c>
      <c r="F41" s="12">
        <v>6</v>
      </c>
      <c r="G41" s="12" t="s">
        <v>51</v>
      </c>
      <c r="H41" s="12">
        <f t="shared" ref="H41:H48" si="4">E41*F41</f>
        <v>4800</v>
      </c>
      <c r="I41" s="12" t="s">
        <v>52</v>
      </c>
    </row>
    <row r="42" spans="1:9">
      <c r="A42" s="63"/>
      <c r="B42" s="57" t="s">
        <v>138</v>
      </c>
      <c r="C42" s="76"/>
      <c r="D42" s="76"/>
      <c r="E42" s="35">
        <v>700</v>
      </c>
      <c r="F42" s="35">
        <v>1</v>
      </c>
      <c r="G42" s="35" t="s">
        <v>51</v>
      </c>
      <c r="H42" s="35">
        <f t="shared" si="4"/>
        <v>700</v>
      </c>
      <c r="I42" s="34" t="s">
        <v>139</v>
      </c>
    </row>
    <row r="43" spans="1:9">
      <c r="A43" s="63"/>
      <c r="B43" s="76" t="s">
        <v>105</v>
      </c>
      <c r="C43" s="76"/>
      <c r="D43" s="76"/>
      <c r="E43" s="31">
        <v>800</v>
      </c>
      <c r="F43" s="31">
        <v>6</v>
      </c>
      <c r="G43" s="12" t="s">
        <v>51</v>
      </c>
      <c r="H43" s="12">
        <f t="shared" si="4"/>
        <v>4800</v>
      </c>
      <c r="I43" s="12" t="s">
        <v>52</v>
      </c>
    </row>
    <row r="44" spans="1:9">
      <c r="A44" s="63" t="s">
        <v>54</v>
      </c>
      <c r="B44" s="77" t="s">
        <v>35</v>
      </c>
      <c r="C44" s="77"/>
      <c r="D44" s="77"/>
      <c r="E44" s="10" t="s">
        <v>4</v>
      </c>
      <c r="F44" s="10" t="s">
        <v>5</v>
      </c>
      <c r="G44" s="10" t="s">
        <v>6</v>
      </c>
      <c r="H44" s="10" t="s">
        <v>7</v>
      </c>
      <c r="I44" s="10" t="s">
        <v>8</v>
      </c>
    </row>
    <row r="45" spans="1:9">
      <c r="A45" s="63"/>
      <c r="B45" s="39" t="s">
        <v>55</v>
      </c>
      <c r="C45" s="39"/>
      <c r="D45" s="39"/>
      <c r="E45" s="5">
        <v>400</v>
      </c>
      <c r="F45" s="5">
        <v>4</v>
      </c>
      <c r="G45" s="5" t="s">
        <v>27</v>
      </c>
      <c r="H45" s="5">
        <f t="shared" si="4"/>
        <v>1600</v>
      </c>
      <c r="I45" s="5"/>
    </row>
    <row r="46" spans="1:9">
      <c r="A46" s="63"/>
      <c r="B46" s="39" t="s">
        <v>56</v>
      </c>
      <c r="C46" s="39"/>
      <c r="D46" s="39"/>
      <c r="E46" s="5">
        <v>600</v>
      </c>
      <c r="F46" s="5">
        <v>28</v>
      </c>
      <c r="G46" s="5" t="s">
        <v>27</v>
      </c>
      <c r="H46" s="5">
        <f t="shared" si="4"/>
        <v>16800</v>
      </c>
      <c r="I46" s="29" t="s">
        <v>114</v>
      </c>
    </row>
    <row r="47" spans="1:9">
      <c r="A47" s="63"/>
      <c r="B47" s="39" t="s">
        <v>58</v>
      </c>
      <c r="C47" s="39"/>
      <c r="D47" s="39"/>
      <c r="E47" s="5">
        <v>50</v>
      </c>
      <c r="F47" s="5">
        <v>560</v>
      </c>
      <c r="G47" s="5" t="s">
        <v>59</v>
      </c>
      <c r="H47" s="5">
        <f t="shared" si="4"/>
        <v>28000</v>
      </c>
      <c r="I47" s="5" t="s">
        <v>60</v>
      </c>
    </row>
    <row r="48" spans="1:9">
      <c r="A48" s="63"/>
      <c r="B48" s="39" t="s">
        <v>61</v>
      </c>
      <c r="C48" s="39"/>
      <c r="D48" s="39"/>
      <c r="E48" s="5">
        <v>300</v>
      </c>
      <c r="F48" s="5">
        <v>70</v>
      </c>
      <c r="G48" s="5" t="s">
        <v>62</v>
      </c>
      <c r="H48" s="5">
        <f t="shared" si="4"/>
        <v>21000</v>
      </c>
      <c r="I48" s="36" t="s">
        <v>126</v>
      </c>
    </row>
    <row r="49" spans="1:9" s="1" customFormat="1">
      <c r="A49" s="48" t="s">
        <v>67</v>
      </c>
      <c r="B49" s="40" t="s">
        <v>35</v>
      </c>
      <c r="C49" s="40"/>
      <c r="D49" s="40"/>
      <c r="E49" s="21" t="s">
        <v>4</v>
      </c>
      <c r="F49" s="21" t="s">
        <v>5</v>
      </c>
      <c r="G49" s="21" t="s">
        <v>6</v>
      </c>
      <c r="H49" s="21" t="s">
        <v>7</v>
      </c>
      <c r="I49" s="21" t="s">
        <v>8</v>
      </c>
    </row>
    <row r="50" spans="1:9" s="1" customFormat="1">
      <c r="A50" s="48"/>
      <c r="B50" s="54" t="s">
        <v>68</v>
      </c>
      <c r="C50" s="55"/>
      <c r="D50" s="56"/>
      <c r="E50" s="22">
        <v>3500</v>
      </c>
      <c r="F50" s="22">
        <v>1</v>
      </c>
      <c r="G50" s="22" t="s">
        <v>69</v>
      </c>
      <c r="H50" s="22">
        <f>E50*F50</f>
        <v>3500</v>
      </c>
      <c r="I50" s="22" t="s">
        <v>70</v>
      </c>
    </row>
    <row r="51" spans="1:9">
      <c r="A51" s="49" t="s">
        <v>127</v>
      </c>
      <c r="B51" s="40" t="s">
        <v>35</v>
      </c>
      <c r="C51" s="40"/>
      <c r="D51" s="40"/>
      <c r="E51" s="33" t="s">
        <v>4</v>
      </c>
      <c r="F51" s="33" t="s">
        <v>5</v>
      </c>
      <c r="G51" s="33" t="s">
        <v>6</v>
      </c>
      <c r="H51" s="33" t="s">
        <v>7</v>
      </c>
      <c r="I51" s="33" t="s">
        <v>8</v>
      </c>
    </row>
    <row r="52" spans="1:9" ht="15.65" customHeight="1">
      <c r="A52" s="46"/>
      <c r="B52" s="58" t="s">
        <v>128</v>
      </c>
      <c r="C52" s="55"/>
      <c r="D52" s="56"/>
      <c r="E52" s="32">
        <v>300</v>
      </c>
      <c r="F52" s="32">
        <f>4*16</f>
        <v>64</v>
      </c>
      <c r="G52" s="36" t="s">
        <v>131</v>
      </c>
      <c r="H52" s="32">
        <f>E52*F52</f>
        <v>19200</v>
      </c>
      <c r="I52" s="32"/>
    </row>
    <row r="53" spans="1:9" ht="15.65" customHeight="1">
      <c r="A53" s="46"/>
      <c r="B53" s="58" t="s">
        <v>129</v>
      </c>
      <c r="C53" s="55"/>
      <c r="D53" s="56"/>
      <c r="E53" s="32">
        <v>600</v>
      </c>
      <c r="F53" s="32">
        <f>16*2</f>
        <v>32</v>
      </c>
      <c r="G53" s="36" t="s">
        <v>136</v>
      </c>
      <c r="H53" s="32">
        <f t="shared" ref="H53:H56" si="5">E53*F53</f>
        <v>19200</v>
      </c>
      <c r="I53" s="32"/>
    </row>
    <row r="54" spans="1:9" ht="15.65" customHeight="1">
      <c r="A54" s="46"/>
      <c r="B54" s="58" t="s">
        <v>132</v>
      </c>
      <c r="C54" s="55"/>
      <c r="D54" s="56"/>
      <c r="E54" s="32">
        <v>600</v>
      </c>
      <c r="F54" s="32">
        <v>16</v>
      </c>
      <c r="G54" s="36" t="s">
        <v>133</v>
      </c>
      <c r="H54" s="32">
        <f t="shared" si="5"/>
        <v>9600</v>
      </c>
      <c r="I54" s="32"/>
    </row>
    <row r="55" spans="1:9" ht="15.65" customHeight="1">
      <c r="A55" s="46"/>
      <c r="B55" s="58" t="s">
        <v>134</v>
      </c>
      <c r="C55" s="55"/>
      <c r="D55" s="56"/>
      <c r="E55" s="32">
        <v>1500</v>
      </c>
      <c r="F55" s="32">
        <v>4</v>
      </c>
      <c r="G55" s="36" t="s">
        <v>135</v>
      </c>
      <c r="H55" s="32">
        <f t="shared" si="5"/>
        <v>6000</v>
      </c>
      <c r="I55" s="32"/>
    </row>
    <row r="56" spans="1:9">
      <c r="A56" s="47"/>
      <c r="B56" s="58" t="s">
        <v>130</v>
      </c>
      <c r="C56" s="55"/>
      <c r="D56" s="56"/>
      <c r="E56" s="32">
        <v>1800</v>
      </c>
      <c r="F56" s="32">
        <v>11</v>
      </c>
      <c r="G56" s="36" t="s">
        <v>137</v>
      </c>
      <c r="H56" s="32">
        <f t="shared" si="5"/>
        <v>19800</v>
      </c>
      <c r="I56" s="32"/>
    </row>
    <row r="57" spans="1:9">
      <c r="A57" s="64" t="s">
        <v>73</v>
      </c>
      <c r="B57" s="67" t="s">
        <v>35</v>
      </c>
      <c r="C57" s="68"/>
      <c r="D57" s="69"/>
      <c r="E57" s="23" t="s">
        <v>4</v>
      </c>
      <c r="F57" s="23" t="s">
        <v>5</v>
      </c>
      <c r="G57" s="23" t="s">
        <v>6</v>
      </c>
      <c r="H57" s="23" t="s">
        <v>7</v>
      </c>
      <c r="I57" s="23" t="s">
        <v>8</v>
      </c>
    </row>
    <row r="58" spans="1:9">
      <c r="A58" s="65"/>
      <c r="B58" s="70" t="s">
        <v>74</v>
      </c>
      <c r="C58" s="71"/>
      <c r="D58" s="72"/>
      <c r="E58" s="15">
        <v>30</v>
      </c>
      <c r="F58" s="15">
        <v>50</v>
      </c>
      <c r="G58" s="15" t="s">
        <v>27</v>
      </c>
      <c r="H58" s="24">
        <f>E58*F58</f>
        <v>1500</v>
      </c>
      <c r="I58" s="15"/>
    </row>
    <row r="59" spans="1:9">
      <c r="A59" s="66"/>
      <c r="B59" s="70" t="s">
        <v>75</v>
      </c>
      <c r="C59" s="71"/>
      <c r="D59" s="72"/>
      <c r="E59" s="24">
        <f>SUM(H3:H58)</f>
        <v>424286</v>
      </c>
      <c r="F59" s="16">
        <v>0.1</v>
      </c>
      <c r="G59" s="24" t="s">
        <v>38</v>
      </c>
      <c r="H59" s="24">
        <f>E59*F59</f>
        <v>42428.600000000006</v>
      </c>
      <c r="I59" s="16">
        <v>0.1</v>
      </c>
    </row>
    <row r="60" spans="1:9">
      <c r="A60" s="64" t="s">
        <v>76</v>
      </c>
      <c r="B60" s="73">
        <f>SUM(H3:H59)</f>
        <v>466714.6</v>
      </c>
      <c r="C60" s="74"/>
      <c r="D60" s="74"/>
      <c r="E60" s="74"/>
      <c r="F60" s="75"/>
      <c r="G60" s="42" t="s">
        <v>77</v>
      </c>
      <c r="H60" s="43"/>
      <c r="I60" s="44"/>
    </row>
    <row r="61" spans="1:9">
      <c r="A61" s="66"/>
      <c r="B61" s="60">
        <f>B60*1.06</f>
        <v>494717.47600000002</v>
      </c>
      <c r="C61" s="61"/>
      <c r="D61" s="61"/>
      <c r="E61" s="61"/>
      <c r="F61" s="62"/>
      <c r="G61" s="42" t="s">
        <v>78</v>
      </c>
      <c r="H61" s="43"/>
      <c r="I61" s="44"/>
    </row>
    <row r="62" spans="1:9">
      <c r="A62" s="82" t="s">
        <v>144</v>
      </c>
      <c r="B62" s="60">
        <v>470000</v>
      </c>
      <c r="C62" s="61"/>
      <c r="D62" s="61"/>
      <c r="E62" s="61"/>
      <c r="F62" s="62"/>
      <c r="G62" s="42" t="s">
        <v>143</v>
      </c>
      <c r="H62" s="43"/>
      <c r="I62" s="44"/>
    </row>
  </sheetData>
  <mergeCells count="69">
    <mergeCell ref="B62:F62"/>
    <mergeCell ref="G62:I62"/>
    <mergeCell ref="B23:D23"/>
    <mergeCell ref="B24:D24"/>
    <mergeCell ref="B25:D25"/>
    <mergeCell ref="C8:D8"/>
    <mergeCell ref="C10:D10"/>
    <mergeCell ref="C12:D12"/>
    <mergeCell ref="B7:B8"/>
    <mergeCell ref="B9:B10"/>
    <mergeCell ref="B11:B12"/>
    <mergeCell ref="A1:I1"/>
    <mergeCell ref="C2:D2"/>
    <mergeCell ref="C3:D3"/>
    <mergeCell ref="C5:D5"/>
    <mergeCell ref="C7:D7"/>
    <mergeCell ref="C4:D4"/>
    <mergeCell ref="C6:D6"/>
    <mergeCell ref="A2:A12"/>
    <mergeCell ref="C9:D9"/>
    <mergeCell ref="C11:D11"/>
    <mergeCell ref="B3:B4"/>
    <mergeCell ref="B5:B6"/>
    <mergeCell ref="B26:D26"/>
    <mergeCell ref="B27:D27"/>
    <mergeCell ref="B28:D28"/>
    <mergeCell ref="B29:D29"/>
    <mergeCell ref="A49:A50"/>
    <mergeCell ref="B49:D49"/>
    <mergeCell ref="B50:D50"/>
    <mergeCell ref="B30:D30"/>
    <mergeCell ref="B31:D31"/>
    <mergeCell ref="B32:D32"/>
    <mergeCell ref="B33:D33"/>
    <mergeCell ref="B34:D34"/>
    <mergeCell ref="B35:D35"/>
    <mergeCell ref="B36:D36"/>
    <mergeCell ref="B37:D37"/>
    <mergeCell ref="B44:D44"/>
    <mergeCell ref="B45:D45"/>
    <mergeCell ref="B46:D46"/>
    <mergeCell ref="B47:D47"/>
    <mergeCell ref="B38:D38"/>
    <mergeCell ref="B39:D39"/>
    <mergeCell ref="B40:D40"/>
    <mergeCell ref="B41:D41"/>
    <mergeCell ref="B42:D42"/>
    <mergeCell ref="G60:I60"/>
    <mergeCell ref="B61:F61"/>
    <mergeCell ref="G61:I61"/>
    <mergeCell ref="A13:A22"/>
    <mergeCell ref="A23:A39"/>
    <mergeCell ref="A40:A43"/>
    <mergeCell ref="A44:A48"/>
    <mergeCell ref="A57:A59"/>
    <mergeCell ref="A60:A61"/>
    <mergeCell ref="B48:D48"/>
    <mergeCell ref="B57:D57"/>
    <mergeCell ref="B58:D58"/>
    <mergeCell ref="B59:D59"/>
    <mergeCell ref="B60:F60"/>
    <mergeCell ref="B43:D43"/>
    <mergeCell ref="A51:A56"/>
    <mergeCell ref="B51:D51"/>
    <mergeCell ref="B52:D52"/>
    <mergeCell ref="B53:D53"/>
    <mergeCell ref="B56:D56"/>
    <mergeCell ref="B54:D54"/>
    <mergeCell ref="B55:D55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2019-11-14T01:40:00Z</dcterms:created>
  <dcterms:modified xsi:type="dcterms:W3CDTF">2019-11-20T08:41:19Z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