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总账单" sheetId="2" r:id="rId1"/>
    <sheet name="接机表" sheetId="3" r:id="rId2"/>
    <sheet name="送机表" sheetId="4" r:id="rId3"/>
  </sheets>
  <definedNames>
    <definedName name="_xlnm._FilterDatabase" localSheetId="1" hidden="1">接机表!$A$2:$J$14</definedName>
    <definedName name="_xlnm._FilterDatabase" localSheetId="2" hidden="1">送机表!$A$2:$J$14</definedName>
  </definedNames>
  <calcPr calcId="144525" concurrentCalc="0"/>
</workbook>
</file>

<file path=xl/sharedStrings.xml><?xml version="1.0" encoding="utf-8"?>
<sst xmlns="http://schemas.openxmlformats.org/spreadsheetml/2006/main" count="141">
  <si>
    <t>170518成都大新华唐晔中心皇冠假日酒店结算单</t>
  </si>
  <si>
    <t>酒店</t>
  </si>
  <si>
    <t>酒店名称</t>
  </si>
  <si>
    <t>标准</t>
  </si>
  <si>
    <t>数量（间）</t>
  </si>
  <si>
    <t>天数（晚）</t>
  </si>
  <si>
    <t>单价
（元/间晚）</t>
  </si>
  <si>
    <t>总价（元）</t>
  </si>
  <si>
    <t>备注</t>
  </si>
  <si>
    <t>中心皇冠假日酒店</t>
  </si>
  <si>
    <t>房费，17-21日，含早</t>
  </si>
  <si>
    <t>交通</t>
  </si>
  <si>
    <t>费用项目</t>
  </si>
  <si>
    <t>数量（辆）</t>
  </si>
  <si>
    <t>数量(趟)</t>
  </si>
  <si>
    <t>单价（元/辆/趟）</t>
  </si>
  <si>
    <t>用车明细</t>
  </si>
  <si>
    <t>接机，如附件接机表</t>
  </si>
  <si>
    <t>送机，如附件送机表</t>
  </si>
  <si>
    <t>送机用车</t>
  </si>
  <si>
    <t>送机，唐晔</t>
  </si>
  <si>
    <t>餐费</t>
  </si>
  <si>
    <t>数量（餐）</t>
  </si>
  <si>
    <t>单价（元/餐）</t>
  </si>
  <si>
    <t>人员餐费</t>
  </si>
  <si>
    <t>18日午餐</t>
  </si>
  <si>
    <t>18日晚餐</t>
  </si>
  <si>
    <t>19日午餐</t>
  </si>
  <si>
    <t>19日晚餐</t>
  </si>
  <si>
    <t>21日午餐</t>
  </si>
  <si>
    <t>其他费用</t>
  </si>
  <si>
    <t>数量</t>
  </si>
  <si>
    <t>单价（元/天）</t>
  </si>
  <si>
    <t>伴手礼</t>
  </si>
  <si>
    <t>保险费</t>
  </si>
  <si>
    <t>会议用品</t>
  </si>
  <si>
    <t>制作费</t>
  </si>
  <si>
    <t>易拉宝/X架</t>
  </si>
  <si>
    <t>旅行社费用</t>
  </si>
  <si>
    <t>数量（人）</t>
  </si>
  <si>
    <t>数量(天)</t>
  </si>
  <si>
    <t>单价</t>
  </si>
  <si>
    <t>人员费用</t>
  </si>
  <si>
    <t>18日，酒店,9:30-22:30</t>
  </si>
  <si>
    <t>18日，机场，11:00-21:30</t>
  </si>
  <si>
    <t>18日，南站</t>
  </si>
  <si>
    <t>19日，酒店，9:30-21:30</t>
  </si>
  <si>
    <t>19日，机场，15:00-23:00</t>
  </si>
  <si>
    <t>20日，酒店，09：00-17：10</t>
  </si>
  <si>
    <t>21日，酒店，7:30-14:00</t>
  </si>
  <si>
    <t>交通费</t>
  </si>
  <si>
    <t>物料运输和接机等打车费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</si>
  <si>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</si>
  <si>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</si>
  <si>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</si>
  <si>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</si>
  <si>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</si>
  <si>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</si>
  <si>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</si>
  <si>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</si>
  <si>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</si>
  <si>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</si>
  <si>
    <t>陪同</t>
  </si>
  <si>
    <t>手机号</t>
  </si>
  <si>
    <t>抵达日期</t>
  </si>
  <si>
    <t>路程</t>
  </si>
  <si>
    <t>航班号</t>
  </si>
  <si>
    <t>起飞时间</t>
  </si>
  <si>
    <t>抵达时间</t>
  </si>
  <si>
    <t>接站地点</t>
  </si>
  <si>
    <t>车型</t>
  </si>
  <si>
    <t>价格</t>
  </si>
  <si>
    <t>矿泉水费</t>
  </si>
  <si>
    <t>停车费</t>
  </si>
  <si>
    <t>肖敏</t>
  </si>
  <si>
    <t>5月18日</t>
  </si>
  <si>
    <t>北京-广州</t>
  </si>
  <si>
    <t>HU7805</t>
  </si>
  <si>
    <t>机场</t>
  </si>
  <si>
    <t>考斯特</t>
  </si>
  <si>
    <t>孙霞</t>
  </si>
  <si>
    <t>临沂-广州</t>
  </si>
  <si>
    <t>ZH9652</t>
  </si>
  <si>
    <t>冯雪姣</t>
  </si>
  <si>
    <t>15610169898</t>
  </si>
  <si>
    <t>济南-广州</t>
  </si>
  <si>
    <t>CZ3510</t>
  </si>
  <si>
    <t>滕舰</t>
  </si>
  <si>
    <t>烟台-广州</t>
  </si>
  <si>
    <t>CZ6261</t>
  </si>
  <si>
    <t>张丽华</t>
  </si>
  <si>
    <t>大连-广州</t>
  </si>
  <si>
    <t>cz6323</t>
  </si>
  <si>
    <t>杨敏</t>
  </si>
  <si>
    <t>CA1327</t>
  </si>
  <si>
    <t>左巍</t>
  </si>
  <si>
    <t>沈阳-广州</t>
  </si>
  <si>
    <t>ZH9658</t>
  </si>
  <si>
    <t>13:55</t>
  </si>
  <si>
    <t>17:45</t>
  </si>
  <si>
    <t>蔡国庆</t>
  </si>
  <si>
    <t>天津-广州</t>
  </si>
  <si>
    <t>CA1387</t>
  </si>
  <si>
    <t>姜久强</t>
  </si>
  <si>
    <t>cz3607</t>
  </si>
  <si>
    <t>14;30</t>
  </si>
  <si>
    <t>18;00</t>
  </si>
  <si>
    <t>夏平</t>
  </si>
  <si>
    <t>青岛-广州</t>
  </si>
  <si>
    <t xml:space="preserve"> CZ3800</t>
  </si>
  <si>
    <t>崔星蕾</t>
  </si>
  <si>
    <t>威海-广州</t>
  </si>
  <si>
    <t>CZ3844</t>
  </si>
  <si>
    <t>袁国会</t>
  </si>
  <si>
    <t>CZ3122</t>
  </si>
  <si>
    <t>送机表                                                                                                                                                                                                                      火车站提前2小时送机，机场提前2.5小时送机</t>
  </si>
  <si>
    <t>陪同姓名</t>
  </si>
  <si>
    <t>返程日期</t>
  </si>
  <si>
    <t>车站</t>
  </si>
  <si>
    <t>广州-济南</t>
  </si>
  <si>
    <t>SC9973</t>
  </si>
  <si>
    <t>5月21日</t>
  </si>
  <si>
    <t>广州-临沂</t>
  </si>
  <si>
    <t>ZH9651</t>
  </si>
  <si>
    <t>广州-威海</t>
  </si>
  <si>
    <t>CZ3843</t>
  </si>
  <si>
    <t>广州-大连</t>
  </si>
  <si>
    <t>C3608</t>
  </si>
  <si>
    <t>广州-北京</t>
  </si>
  <si>
    <t>CZ3103</t>
  </si>
  <si>
    <t>广州-烟台</t>
  </si>
  <si>
    <t>SC4898</t>
  </si>
  <si>
    <t>CA1352</t>
  </si>
  <si>
    <t>CA1322</t>
  </si>
  <si>
    <t>广州-沈阳</t>
  </si>
  <si>
    <t>ZH9657</t>
  </si>
  <si>
    <t>CZ6200</t>
  </si>
  <si>
    <t>广州-青岛</t>
  </si>
  <si>
    <t>CZ3573</t>
  </si>
  <si>
    <t>广州-天津</t>
  </si>
  <si>
    <t>CZ3135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</si>
</sst>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m&quot;月&quot;d&quot;日&quot;;@"/>
    <numFmt numFmtId="177" formatCode="h:mm;@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 "/>
    <numFmt numFmtId="179" formatCode="0_ "/>
  </numFmts>
  <fonts count="4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华文细黑"/>
      <charset val="134"/>
    </font>
    <font>
      <b/>
      <sz val="10"/>
      <color theme="1"/>
      <name val="华文细黑"/>
      <charset val="134"/>
    </font>
    <font>
      <sz val="10"/>
      <name val="华文细黑"/>
      <charset val="134"/>
    </font>
    <font>
      <b/>
      <sz val="10"/>
      <name val="华文细黑"/>
      <charset val="134"/>
    </font>
    <font>
      <sz val="10"/>
      <color theme="1"/>
      <name val="华文细黑"/>
      <charset val="134"/>
    </font>
    <font>
      <sz val="10"/>
      <color rgb="FF000000"/>
      <name val="华文细黑"/>
      <charset val="134"/>
    </font>
    <font>
      <sz val="10"/>
      <color indexed="8"/>
      <name val="华文细黑"/>
      <charset val="134"/>
    </font>
    <font>
      <sz val="10"/>
      <color rgb="FF333333"/>
      <name val="华文细黑"/>
      <charset val="134"/>
    </font>
    <font>
      <b/>
      <sz val="18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12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134"/>
    </font>
    <font>
      <sz val="10"/>
      <color indexed="8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0" fillId="25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29" borderId="13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/>
    <xf numFmtId="0" fontId="2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37" fillId="19" borderId="12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8" fillId="0" borderId="0"/>
    <xf numFmtId="0" fontId="19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/>
    <xf numFmtId="0" fontId="38" fillId="0" borderId="0"/>
  </cellStyleXfs>
  <cellXfs count="90">
    <xf numFmtId="0" fontId="0" fillId="0" borderId="0" xfId="0">
      <alignment vertical="center"/>
    </xf>
    <xf numFmtId="0" fontId="1" fillId="0" borderId="0" xfId="0" applyFont="1" applyFill="1" applyAlignment="1"/>
    <xf numFmtId="177" fontId="1" fillId="0" borderId="0" xfId="0" applyNumberFormat="1" applyFont="1" applyFill="1" applyAlignment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19" applyFont="1" applyFill="1" applyBorder="1" applyAlignment="1">
      <alignment horizontal="center" vertical="center" wrapText="1"/>
    </xf>
    <xf numFmtId="177" fontId="4" fillId="3" borderId="3" xfId="19" applyNumberFormat="1" applyFont="1" applyFill="1" applyBorder="1" applyAlignment="1">
      <alignment horizontal="center" vertical="center" wrapText="1"/>
    </xf>
    <xf numFmtId="0" fontId="5" fillId="0" borderId="3" xfId="48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176" fontId="7" fillId="0" borderId="3" xfId="56" applyNumberFormat="1" applyFont="1" applyFill="1" applyBorder="1" applyAlignment="1">
      <alignment horizontal="center" vertical="center"/>
    </xf>
    <xf numFmtId="0" fontId="7" fillId="0" borderId="3" xfId="48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7" fontId="7" fillId="4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20" fontId="7" fillId="0" borderId="3" xfId="0" applyNumberFormat="1" applyFont="1" applyFill="1" applyBorder="1" applyAlignment="1">
      <alignment horizontal="center" vertical="center"/>
    </xf>
    <xf numFmtId="20" fontId="7" fillId="0" borderId="3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7" fillId="0" borderId="3" xfId="56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58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58" fontId="14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_Attendance Record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Normal_Attendance Record" xfId="48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5" xfId="54"/>
    <cellStyle name="Normal_拜唐苹最佳拍档名单汇总" xfId="55"/>
    <cellStyle name="常规 4" xfId="56"/>
    <cellStyle name="常规 2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topLeftCell="A10" workbookViewId="0">
      <selection activeCell="E8" sqref="E8"/>
    </sheetView>
  </sheetViews>
  <sheetFormatPr defaultColWidth="9" defaultRowHeight="14.25"/>
  <cols>
    <col min="1" max="1" width="18.75" customWidth="1"/>
    <col min="2" max="2" width="37.25" customWidth="1"/>
    <col min="3" max="3" width="10" customWidth="1"/>
    <col min="4" max="4" width="9.75" customWidth="1"/>
    <col min="5" max="5" width="11.125" style="52" customWidth="1"/>
    <col min="6" max="6" width="11.125" customWidth="1"/>
    <col min="7" max="7" width="12.375" customWidth="1"/>
    <col min="8" max="8" width="12.875" style="50" customWidth="1"/>
    <col min="9" max="21" width="9" style="50"/>
  </cols>
  <sheetData>
    <row r="1" s="49" customFormat="1" ht="24" customHeight="1" spans="1:21">
      <c r="A1" s="53" t="s">
        <v>0</v>
      </c>
      <c r="B1" s="54"/>
      <c r="C1" s="54"/>
      <c r="D1" s="54"/>
      <c r="E1" s="54"/>
      <c r="F1" s="54"/>
      <c r="G1" s="55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="49" customFormat="1" ht="17.1" customHeight="1" spans="1:21">
      <c r="A2" s="56" t="s">
        <v>1</v>
      </c>
      <c r="B2" s="57"/>
      <c r="C2" s="57"/>
      <c r="D2" s="57"/>
      <c r="E2" s="54"/>
      <c r="F2" s="57"/>
      <c r="G2" s="58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50" customFormat="1" ht="27" customHeight="1" spans="1:7">
      <c r="A3" s="59" t="s">
        <v>2</v>
      </c>
      <c r="B3" s="59" t="s">
        <v>3</v>
      </c>
      <c r="C3" s="59" t="s">
        <v>4</v>
      </c>
      <c r="D3" s="59" t="s">
        <v>5</v>
      </c>
      <c r="E3" s="60" t="s">
        <v>6</v>
      </c>
      <c r="F3" s="59" t="s">
        <v>7</v>
      </c>
      <c r="G3" s="59" t="s">
        <v>8</v>
      </c>
    </row>
    <row r="4" s="51" customFormat="1" spans="1:7">
      <c r="A4" s="61" t="s">
        <v>9</v>
      </c>
      <c r="B4" s="62" t="s">
        <v>10</v>
      </c>
      <c r="C4" s="63">
        <v>1</v>
      </c>
      <c r="D4" s="63">
        <v>1</v>
      </c>
      <c r="E4" s="63">
        <v>3810</v>
      </c>
      <c r="F4" s="63">
        <f t="shared" ref="F4:F10" si="0">C4*D4*E4</f>
        <v>3810</v>
      </c>
      <c r="G4" s="64"/>
    </row>
    <row r="5" s="51" customFormat="1" spans="1:7">
      <c r="A5" s="63"/>
      <c r="B5" s="63"/>
      <c r="C5" s="63"/>
      <c r="D5" s="63"/>
      <c r="E5" s="63"/>
      <c r="F5" s="63">
        <f>SUM(F4:F4)</f>
        <v>3810</v>
      </c>
      <c r="G5" s="65"/>
    </row>
    <row r="6" s="49" customFormat="1" spans="1:21">
      <c r="A6" s="66" t="s">
        <v>11</v>
      </c>
      <c r="B6" s="66"/>
      <c r="C6" s="66"/>
      <c r="D6" s="66"/>
      <c r="E6" s="67"/>
      <c r="F6" s="66"/>
      <c r="G6" s="68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="50" customFormat="1" ht="32.25" customHeight="1" spans="1:7">
      <c r="A7" s="69" t="s">
        <v>12</v>
      </c>
      <c r="B7" s="59" t="s">
        <v>3</v>
      </c>
      <c r="C7" s="59" t="s">
        <v>13</v>
      </c>
      <c r="D7" s="70" t="s">
        <v>14</v>
      </c>
      <c r="E7" s="71" t="s">
        <v>15</v>
      </c>
      <c r="F7" s="59" t="s">
        <v>7</v>
      </c>
      <c r="G7" s="72"/>
    </row>
    <row r="8" s="50" customFormat="1" ht="18" customHeight="1" spans="1:7">
      <c r="A8" s="69" t="s">
        <v>16</v>
      </c>
      <c r="B8" s="59" t="s">
        <v>17</v>
      </c>
      <c r="C8" s="59">
        <v>1</v>
      </c>
      <c r="D8" s="70">
        <v>1</v>
      </c>
      <c r="E8" s="71">
        <v>10450</v>
      </c>
      <c r="F8" s="63">
        <f t="shared" si="0"/>
        <v>10450</v>
      </c>
      <c r="G8" s="73"/>
    </row>
    <row r="9" s="50" customFormat="1" ht="18" customHeight="1" spans="1:7">
      <c r="A9" s="69" t="s">
        <v>16</v>
      </c>
      <c r="B9" s="59" t="s">
        <v>18</v>
      </c>
      <c r="C9" s="59">
        <v>1</v>
      </c>
      <c r="D9" s="70">
        <v>1</v>
      </c>
      <c r="E9" s="71">
        <v>10240</v>
      </c>
      <c r="F9" s="63">
        <f t="shared" si="0"/>
        <v>10240</v>
      </c>
      <c r="G9" s="73"/>
    </row>
    <row r="10" s="50" customFormat="1" ht="18" customHeight="1" spans="1:7">
      <c r="A10" s="69" t="s">
        <v>19</v>
      </c>
      <c r="B10" s="59" t="s">
        <v>20</v>
      </c>
      <c r="C10" s="59">
        <v>1</v>
      </c>
      <c r="D10" s="70">
        <v>1</v>
      </c>
      <c r="E10" s="71">
        <v>280</v>
      </c>
      <c r="F10" s="63">
        <f t="shared" si="0"/>
        <v>280</v>
      </c>
      <c r="G10" s="73"/>
    </row>
    <row r="11" s="50" customFormat="1" ht="18" customHeight="1" spans="1:7">
      <c r="A11" s="69"/>
      <c r="B11" s="59"/>
      <c r="C11" s="59"/>
      <c r="D11" s="70"/>
      <c r="E11" s="71"/>
      <c r="F11" s="63">
        <f>SUM(F8:F10)</f>
        <v>20970</v>
      </c>
      <c r="G11" s="73"/>
    </row>
    <row r="12" s="49" customFormat="1" spans="1:21">
      <c r="A12" s="66" t="s">
        <v>21</v>
      </c>
      <c r="B12" s="66"/>
      <c r="C12" s="66"/>
      <c r="D12" s="74"/>
      <c r="E12" s="67"/>
      <c r="F12" s="66"/>
      <c r="G12" s="68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="50" customFormat="1" spans="1:7">
      <c r="A13" s="59" t="s">
        <v>12</v>
      </c>
      <c r="B13" s="59" t="s">
        <v>3</v>
      </c>
      <c r="C13" s="59" t="s">
        <v>22</v>
      </c>
      <c r="D13" s="59" t="s">
        <v>23</v>
      </c>
      <c r="E13" s="59"/>
      <c r="F13" s="59" t="s">
        <v>7</v>
      </c>
      <c r="G13" s="72"/>
    </row>
    <row r="14" s="50" customFormat="1" spans="1:7">
      <c r="A14" s="59" t="s">
        <v>24</v>
      </c>
      <c r="B14" s="75" t="s">
        <v>25</v>
      </c>
      <c r="C14" s="59">
        <v>1</v>
      </c>
      <c r="D14" s="76">
        <v>130</v>
      </c>
      <c r="E14" s="75"/>
      <c r="F14" s="77">
        <f t="shared" ref="F14:F18" si="1">C14*D14</f>
        <v>130</v>
      </c>
      <c r="G14" s="72"/>
    </row>
    <row r="15" s="50" customFormat="1" spans="1:7">
      <c r="A15" s="59" t="s">
        <v>24</v>
      </c>
      <c r="B15" s="75" t="s">
        <v>26</v>
      </c>
      <c r="C15" s="59">
        <v>1</v>
      </c>
      <c r="D15" s="76">
        <v>131</v>
      </c>
      <c r="E15" s="75"/>
      <c r="F15" s="77">
        <f t="shared" si="1"/>
        <v>131</v>
      </c>
      <c r="G15" s="72"/>
    </row>
    <row r="16" s="50" customFormat="1" spans="1:7">
      <c r="A16" s="59" t="s">
        <v>24</v>
      </c>
      <c r="B16" s="75" t="s">
        <v>27</v>
      </c>
      <c r="C16" s="59">
        <v>1</v>
      </c>
      <c r="D16" s="76">
        <v>153</v>
      </c>
      <c r="E16" s="75"/>
      <c r="F16" s="77">
        <f t="shared" si="1"/>
        <v>153</v>
      </c>
      <c r="G16" s="72"/>
    </row>
    <row r="17" s="50" customFormat="1" spans="1:7">
      <c r="A17" s="59" t="s">
        <v>24</v>
      </c>
      <c r="B17" s="75" t="s">
        <v>28</v>
      </c>
      <c r="C17" s="59">
        <v>1</v>
      </c>
      <c r="D17" s="76">
        <v>197</v>
      </c>
      <c r="E17" s="75"/>
      <c r="F17" s="77">
        <f t="shared" si="1"/>
        <v>197</v>
      </c>
      <c r="G17" s="72"/>
    </row>
    <row r="18" s="50" customFormat="1" spans="1:7">
      <c r="A18" s="59" t="s">
        <v>24</v>
      </c>
      <c r="B18" s="75" t="s">
        <v>29</v>
      </c>
      <c r="C18" s="59">
        <v>1</v>
      </c>
      <c r="D18" s="76">
        <v>148</v>
      </c>
      <c r="E18" s="75"/>
      <c r="F18" s="77">
        <f t="shared" si="1"/>
        <v>148</v>
      </c>
      <c r="G18" s="72"/>
    </row>
    <row r="19" s="50" customFormat="1" ht="15" customHeight="1" spans="1:7">
      <c r="A19" s="70"/>
      <c r="B19" s="59"/>
      <c r="C19" s="59"/>
      <c r="D19" s="76"/>
      <c r="E19" s="75"/>
      <c r="F19" s="78">
        <f>SUM(F14:F18)</f>
        <v>759</v>
      </c>
      <c r="G19" s="72"/>
    </row>
    <row r="20" s="49" customFormat="1" spans="1:21">
      <c r="A20" s="66" t="s">
        <v>30</v>
      </c>
      <c r="B20" s="66"/>
      <c r="C20" s="66"/>
      <c r="D20" s="74"/>
      <c r="E20" s="67"/>
      <c r="F20" s="66"/>
      <c r="G20" s="68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="50" customFormat="1" spans="1:7">
      <c r="A21" s="59" t="s">
        <v>12</v>
      </c>
      <c r="B21" s="59" t="s">
        <v>3</v>
      </c>
      <c r="C21" s="59" t="s">
        <v>31</v>
      </c>
      <c r="D21" s="59" t="s">
        <v>32</v>
      </c>
      <c r="E21" s="59"/>
      <c r="F21" s="59" t="s">
        <v>7</v>
      </c>
      <c r="G21" s="72"/>
    </row>
    <row r="22" s="50" customFormat="1" spans="1:7">
      <c r="A22" s="59" t="s">
        <v>33</v>
      </c>
      <c r="B22" s="75"/>
      <c r="C22" s="59">
        <v>1</v>
      </c>
      <c r="D22" s="76">
        <v>343.6</v>
      </c>
      <c r="E22" s="75"/>
      <c r="F22" s="77">
        <f>C22*D22</f>
        <v>343.6</v>
      </c>
      <c r="G22" s="72"/>
    </row>
    <row r="23" s="50" customFormat="1" spans="1:7">
      <c r="A23" s="59" t="s">
        <v>34</v>
      </c>
      <c r="B23" s="75"/>
      <c r="C23" s="59">
        <v>84</v>
      </c>
      <c r="D23" s="76">
        <v>8</v>
      </c>
      <c r="E23" s="75"/>
      <c r="F23" s="77">
        <f>C23*D23</f>
        <v>672</v>
      </c>
      <c r="G23" s="72"/>
    </row>
    <row r="24" s="50" customFormat="1" spans="1:7">
      <c r="A24" s="59" t="s">
        <v>35</v>
      </c>
      <c r="B24" s="75"/>
      <c r="C24" s="59">
        <v>1</v>
      </c>
      <c r="D24" s="76">
        <v>1500</v>
      </c>
      <c r="E24" s="75"/>
      <c r="F24" s="77">
        <f>C24*D24</f>
        <v>1500</v>
      </c>
      <c r="G24" s="72"/>
    </row>
    <row r="25" s="50" customFormat="1" spans="1:7">
      <c r="A25" s="59" t="s">
        <v>36</v>
      </c>
      <c r="B25" s="79" t="s">
        <v>37</v>
      </c>
      <c r="C25" s="59">
        <v>6</v>
      </c>
      <c r="D25" s="76">
        <v>180</v>
      </c>
      <c r="E25" s="75"/>
      <c r="F25" s="77">
        <f>C25*D25</f>
        <v>1080</v>
      </c>
      <c r="G25" s="72"/>
    </row>
    <row r="26" s="50" customFormat="1" ht="15" customHeight="1" spans="1:7">
      <c r="A26" s="70"/>
      <c r="B26" s="59"/>
      <c r="C26" s="59"/>
      <c r="D26" s="76"/>
      <c r="E26" s="75"/>
      <c r="F26" s="78">
        <f>SUM(F22:F25)</f>
        <v>3595.6</v>
      </c>
      <c r="G26" s="72"/>
    </row>
    <row r="27" s="49" customFormat="1" spans="1:21">
      <c r="A27" s="66" t="s">
        <v>38</v>
      </c>
      <c r="B27" s="66"/>
      <c r="C27" s="66"/>
      <c r="D27" s="66"/>
      <c r="E27" s="67"/>
      <c r="F27" s="66"/>
      <c r="G27" s="68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="50" customFormat="1" spans="1:7">
      <c r="A28" s="59" t="s">
        <v>12</v>
      </c>
      <c r="B28" s="59" t="s">
        <v>3</v>
      </c>
      <c r="C28" s="59" t="s">
        <v>39</v>
      </c>
      <c r="D28" s="70" t="s">
        <v>40</v>
      </c>
      <c r="E28" s="59" t="s">
        <v>41</v>
      </c>
      <c r="F28" s="59" t="s">
        <v>7</v>
      </c>
      <c r="G28" s="72"/>
    </row>
    <row r="29" s="50" customFormat="1" spans="1:7">
      <c r="A29" s="80" t="s">
        <v>42</v>
      </c>
      <c r="B29" s="81" t="s">
        <v>43</v>
      </c>
      <c r="C29" s="82">
        <v>3</v>
      </c>
      <c r="D29" s="59">
        <v>1</v>
      </c>
      <c r="E29" s="75">
        <v>400</v>
      </c>
      <c r="F29" s="63">
        <f>C29*D29*E29</f>
        <v>1200</v>
      </c>
      <c r="G29" s="72"/>
    </row>
    <row r="30" s="50" customFormat="1" spans="1:7">
      <c r="A30" s="80" t="s">
        <v>42</v>
      </c>
      <c r="B30" s="81" t="s">
        <v>44</v>
      </c>
      <c r="C30" s="82">
        <v>5</v>
      </c>
      <c r="D30" s="59">
        <v>1</v>
      </c>
      <c r="E30" s="75">
        <v>400</v>
      </c>
      <c r="F30" s="63">
        <f t="shared" ref="F30:F37" si="2">C30*D30*E30</f>
        <v>2000</v>
      </c>
      <c r="G30" s="72"/>
    </row>
    <row r="31" s="50" customFormat="1" spans="1:7">
      <c r="A31" s="80" t="s">
        <v>42</v>
      </c>
      <c r="B31" s="81" t="s">
        <v>45</v>
      </c>
      <c r="C31" s="82">
        <v>1</v>
      </c>
      <c r="D31" s="59">
        <v>1</v>
      </c>
      <c r="E31" s="75">
        <v>400</v>
      </c>
      <c r="F31" s="63">
        <f t="shared" si="2"/>
        <v>400</v>
      </c>
      <c r="G31" s="72"/>
    </row>
    <row r="32" s="50" customFormat="1" spans="1:7">
      <c r="A32" s="80" t="s">
        <v>42</v>
      </c>
      <c r="B32" s="81" t="s">
        <v>46</v>
      </c>
      <c r="C32" s="82">
        <v>2</v>
      </c>
      <c r="D32" s="59">
        <v>1</v>
      </c>
      <c r="E32" s="75">
        <v>400</v>
      </c>
      <c r="F32" s="63">
        <f t="shared" si="2"/>
        <v>800</v>
      </c>
      <c r="G32" s="72"/>
    </row>
    <row r="33" s="50" customFormat="1" spans="1:7">
      <c r="A33" s="80" t="s">
        <v>42</v>
      </c>
      <c r="B33" s="81" t="s">
        <v>47</v>
      </c>
      <c r="C33" s="82">
        <v>1</v>
      </c>
      <c r="D33" s="59">
        <v>1</v>
      </c>
      <c r="E33" s="75">
        <v>400</v>
      </c>
      <c r="F33" s="63">
        <f t="shared" si="2"/>
        <v>400</v>
      </c>
      <c r="G33" s="72"/>
    </row>
    <row r="34" s="50" customFormat="1" spans="1:7">
      <c r="A34" s="80" t="s">
        <v>42</v>
      </c>
      <c r="B34" s="81" t="s">
        <v>48</v>
      </c>
      <c r="C34" s="82">
        <v>1</v>
      </c>
      <c r="D34" s="59">
        <v>1</v>
      </c>
      <c r="E34" s="75">
        <v>400</v>
      </c>
      <c r="F34" s="63">
        <f t="shared" si="2"/>
        <v>400</v>
      </c>
      <c r="G34" s="72"/>
    </row>
    <row r="35" s="50" customFormat="1" spans="1:7">
      <c r="A35" s="80" t="s">
        <v>42</v>
      </c>
      <c r="B35" s="81" t="s">
        <v>49</v>
      </c>
      <c r="C35" s="82">
        <v>3</v>
      </c>
      <c r="D35" s="59">
        <v>1</v>
      </c>
      <c r="E35" s="75">
        <v>400</v>
      </c>
      <c r="F35" s="63">
        <f t="shared" si="2"/>
        <v>1200</v>
      </c>
      <c r="G35" s="72"/>
    </row>
    <row r="36" s="50" customFormat="1" spans="1:7">
      <c r="A36" s="80" t="s">
        <v>50</v>
      </c>
      <c r="B36" s="81" t="s">
        <v>51</v>
      </c>
      <c r="C36" s="82">
        <v>1</v>
      </c>
      <c r="D36" s="59">
        <v>1</v>
      </c>
      <c r="E36" s="75">
        <v>421</v>
      </c>
      <c r="F36" s="63">
        <f t="shared" si="2"/>
        <v>421</v>
      </c>
      <c r="G36" s="72"/>
    </row>
    <row r="37" s="50" customFormat="1" spans="1:7">
      <c r="A37" s="59"/>
      <c r="B37" s="83"/>
      <c r="C37" s="59"/>
      <c r="D37" s="59"/>
      <c r="E37" s="59"/>
      <c r="F37" s="78">
        <f>SUM(F29:F36)</f>
        <v>6821</v>
      </c>
      <c r="G37" s="72"/>
    </row>
    <row r="38" s="49" customFormat="1" spans="1:21">
      <c r="A38" s="66" t="s">
        <v>52</v>
      </c>
      <c r="B38" s="66"/>
      <c r="C38" s="66"/>
      <c r="D38" s="66"/>
      <c r="E38" s="67"/>
      <c r="F38" s="66"/>
      <c r="G38" s="68"/>
      <c r="H38" s="50"/>
      <c r="I38" s="50">
        <v>1</v>
      </c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</row>
    <row r="39" s="50" customFormat="1" spans="1:7">
      <c r="A39" s="84" t="s">
        <v>53</v>
      </c>
      <c r="B39" s="84" t="s">
        <v>54</v>
      </c>
      <c r="C39" s="85"/>
      <c r="D39" s="85"/>
      <c r="E39" s="84"/>
      <c r="F39" s="85"/>
      <c r="G39" s="72"/>
    </row>
    <row r="40" spans="1:7">
      <c r="A40" s="59" t="s">
        <v>1</v>
      </c>
      <c r="B40" s="59">
        <f>F5</f>
        <v>3810</v>
      </c>
      <c r="C40" s="72"/>
      <c r="D40" s="72"/>
      <c r="E40" s="59"/>
      <c r="F40" s="72"/>
      <c r="G40" s="72"/>
    </row>
    <row r="41" spans="1:7">
      <c r="A41" s="59" t="s">
        <v>11</v>
      </c>
      <c r="B41" s="59">
        <f>F11</f>
        <v>20970</v>
      </c>
      <c r="C41" s="72"/>
      <c r="D41" s="72"/>
      <c r="E41" s="59"/>
      <c r="F41" s="72"/>
      <c r="G41" s="72"/>
    </row>
    <row r="42" spans="1:7">
      <c r="A42" s="59" t="s">
        <v>30</v>
      </c>
      <c r="B42" s="59">
        <f>F26</f>
        <v>3595.6</v>
      </c>
      <c r="C42" s="72"/>
      <c r="D42" s="72"/>
      <c r="E42" s="59"/>
      <c r="F42" s="72"/>
      <c r="G42" s="72"/>
    </row>
    <row r="43" spans="1:7">
      <c r="A43" s="59" t="s">
        <v>55</v>
      </c>
      <c r="B43" s="59">
        <f>SUM(B40:B42)</f>
        <v>28375.6</v>
      </c>
      <c r="C43" s="72"/>
      <c r="D43" s="72"/>
      <c r="E43" s="59"/>
      <c r="F43" s="72"/>
      <c r="G43" s="72"/>
    </row>
    <row r="44" spans="1:7">
      <c r="A44" s="59" t="s">
        <v>56</v>
      </c>
      <c r="B44" s="59">
        <f>B43*0.06</f>
        <v>1702.536</v>
      </c>
      <c r="C44" s="72"/>
      <c r="D44" s="72"/>
      <c r="E44" s="59"/>
      <c r="F44" s="72"/>
      <c r="G44" s="72"/>
    </row>
    <row r="45" spans="1:7">
      <c r="A45" s="59" t="str">
        <f>A12</f>
        <v>餐费</v>
      </c>
      <c r="B45" s="59">
        <f>F19</f>
        <v>759</v>
      </c>
      <c r="C45" s="72"/>
      <c r="D45" s="72"/>
      <c r="E45" s="59"/>
      <c r="F45" s="72"/>
      <c r="G45" s="72"/>
    </row>
    <row r="46" spans="1:7">
      <c r="A46" s="59" t="s">
        <v>38</v>
      </c>
      <c r="B46" s="59">
        <f>F37</f>
        <v>6821</v>
      </c>
      <c r="C46" s="72"/>
      <c r="D46" s="72"/>
      <c r="E46" s="59"/>
      <c r="F46" s="72"/>
      <c r="G46" s="72"/>
    </row>
    <row r="47" spans="1:7">
      <c r="A47" s="59" t="s">
        <v>57</v>
      </c>
      <c r="B47" s="86">
        <f>SUM(B43:B46)</f>
        <v>37658.136</v>
      </c>
      <c r="C47" s="59"/>
      <c r="D47" s="59"/>
      <c r="E47" s="59"/>
      <c r="F47" s="59"/>
      <c r="G47" s="59"/>
    </row>
    <row r="48" spans="1:7">
      <c r="A48" s="87" t="s">
        <v>58</v>
      </c>
      <c r="B48" s="88" t="s">
        <v>59</v>
      </c>
      <c r="C48" s="88"/>
      <c r="D48" s="88"/>
      <c r="E48" s="87"/>
      <c r="F48" s="88"/>
      <c r="G48" s="88"/>
    </row>
    <row r="49" spans="1:7">
      <c r="A49" s="89"/>
      <c r="B49" s="88" t="s">
        <v>60</v>
      </c>
      <c r="C49" s="88"/>
      <c r="D49" s="88"/>
      <c r="E49" s="87"/>
      <c r="F49" s="88"/>
      <c r="G49" s="88"/>
    </row>
    <row r="50" spans="1:7">
      <c r="A50" s="89"/>
      <c r="B50" s="88" t="s">
        <v>61</v>
      </c>
      <c r="C50" s="88"/>
      <c r="D50" s="88"/>
      <c r="E50" s="87"/>
      <c r="F50" s="88"/>
      <c r="G50" s="88"/>
    </row>
  </sheetData>
  <mergeCells count="25">
    <mergeCell ref="A1:G1"/>
    <mergeCell ref="A2:G2"/>
    <mergeCell ref="A6:G6"/>
    <mergeCell ref="A12:G12"/>
    <mergeCell ref="D13:E13"/>
    <mergeCell ref="D14:E14"/>
    <mergeCell ref="D15:E15"/>
    <mergeCell ref="D16:E16"/>
    <mergeCell ref="D17:E17"/>
    <mergeCell ref="D18:E18"/>
    <mergeCell ref="D19:E19"/>
    <mergeCell ref="A20:G20"/>
    <mergeCell ref="D21:E21"/>
    <mergeCell ref="D22:E22"/>
    <mergeCell ref="D23:E23"/>
    <mergeCell ref="D24:E24"/>
    <mergeCell ref="D25:E25"/>
    <mergeCell ref="D26:E26"/>
    <mergeCell ref="A27:G27"/>
    <mergeCell ref="A38:G38"/>
    <mergeCell ref="C47:G47"/>
    <mergeCell ref="B48:G48"/>
    <mergeCell ref="B49:G49"/>
    <mergeCell ref="B50:G50"/>
    <mergeCell ref="A48:A50"/>
  </mergeCells>
  <pageMargins left="0.46875" right="0.188888888888889" top="0.9" bottom="0.338888888888889" header="0.36875" footer="0.229166666666667"/>
  <pageSetup paperSize="9" scale="75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2" workbookViewId="0">
      <selection activeCell="J21" sqref="J21"/>
    </sheetView>
  </sheetViews>
  <sheetFormatPr defaultColWidth="9" defaultRowHeight="14.25"/>
  <cols>
    <col min="1" max="1" width="9" style="1"/>
    <col min="2" max="2" width="11.625" style="1" customWidth="1"/>
    <col min="3" max="8" width="9" style="1"/>
    <col min="9" max="9" width="9" style="3"/>
    <col min="10" max="12" width="12" style="3" customWidth="1"/>
    <col min="13" max="16380" width="9" style="1"/>
  </cols>
  <sheetData>
    <row r="1" ht="21" spans="1:1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>
      <c r="A2" s="7" t="s">
        <v>62</v>
      </c>
      <c r="B2" s="7" t="s">
        <v>63</v>
      </c>
      <c r="C2" s="7" t="s">
        <v>64</v>
      </c>
      <c r="D2" s="7" t="s">
        <v>65</v>
      </c>
      <c r="E2" s="7" t="s">
        <v>66</v>
      </c>
      <c r="F2" s="8" t="s">
        <v>67</v>
      </c>
      <c r="G2" s="7" t="s">
        <v>68</v>
      </c>
      <c r="H2" s="7" t="s">
        <v>69</v>
      </c>
      <c r="I2" s="7" t="s">
        <v>70</v>
      </c>
      <c r="J2" s="7" t="s">
        <v>71</v>
      </c>
      <c r="K2" s="7" t="s">
        <v>72</v>
      </c>
      <c r="L2" s="7" t="s">
        <v>73</v>
      </c>
    </row>
    <row r="3" spans="1:12">
      <c r="A3" s="21" t="s">
        <v>74</v>
      </c>
      <c r="B3" s="22">
        <v>13522515958</v>
      </c>
      <c r="C3" s="17" t="s">
        <v>75</v>
      </c>
      <c r="D3" s="22" t="s">
        <v>76</v>
      </c>
      <c r="E3" s="22" t="s">
        <v>77</v>
      </c>
      <c r="F3" s="39">
        <v>0.34375</v>
      </c>
      <c r="G3" s="40">
        <v>0.479166666666667</v>
      </c>
      <c r="H3" s="14" t="s">
        <v>78</v>
      </c>
      <c r="I3" s="15" t="s">
        <v>79</v>
      </c>
      <c r="J3" s="15">
        <v>850</v>
      </c>
      <c r="K3" s="15">
        <v>20</v>
      </c>
      <c r="L3" s="15"/>
    </row>
    <row r="4" spans="1:12">
      <c r="A4" s="9" t="s">
        <v>80</v>
      </c>
      <c r="B4" s="10">
        <v>15863999607</v>
      </c>
      <c r="C4" s="41" t="s">
        <v>75</v>
      </c>
      <c r="D4" s="10" t="s">
        <v>81</v>
      </c>
      <c r="E4" s="10" t="s">
        <v>82</v>
      </c>
      <c r="F4" s="42">
        <v>0.447916666666667</v>
      </c>
      <c r="G4" s="43">
        <v>0.545138888888889</v>
      </c>
      <c r="H4" s="14" t="s">
        <v>78</v>
      </c>
      <c r="I4" s="15" t="s">
        <v>79</v>
      </c>
      <c r="J4" s="15">
        <v>850</v>
      </c>
      <c r="K4" s="15">
        <v>20</v>
      </c>
      <c r="L4" s="15"/>
    </row>
    <row r="5" spans="1:12">
      <c r="A5" s="9" t="s">
        <v>83</v>
      </c>
      <c r="B5" s="10" t="s">
        <v>84</v>
      </c>
      <c r="C5" s="12" t="s">
        <v>75</v>
      </c>
      <c r="D5" s="10" t="s">
        <v>85</v>
      </c>
      <c r="E5" s="10" t="s">
        <v>86</v>
      </c>
      <c r="F5" s="42">
        <v>0.506944444444444</v>
      </c>
      <c r="G5" s="43">
        <v>0.618055555555556</v>
      </c>
      <c r="H5" s="14" t="s">
        <v>78</v>
      </c>
      <c r="I5" s="15" t="s">
        <v>79</v>
      </c>
      <c r="J5" s="15">
        <v>850</v>
      </c>
      <c r="K5" s="15">
        <v>20</v>
      </c>
      <c r="L5" s="15"/>
    </row>
    <row r="6" spans="1:12">
      <c r="A6" s="9" t="s">
        <v>87</v>
      </c>
      <c r="B6" s="10">
        <v>13695352045</v>
      </c>
      <c r="C6" s="17" t="s">
        <v>75</v>
      </c>
      <c r="D6" s="10" t="s">
        <v>88</v>
      </c>
      <c r="E6" s="10" t="s">
        <v>89</v>
      </c>
      <c r="F6" s="42">
        <v>0.513888888888889</v>
      </c>
      <c r="G6" s="43">
        <v>0.649305555555556</v>
      </c>
      <c r="H6" s="14" t="s">
        <v>78</v>
      </c>
      <c r="I6" s="15" t="s">
        <v>79</v>
      </c>
      <c r="J6" s="15">
        <v>850</v>
      </c>
      <c r="K6" s="15">
        <v>20</v>
      </c>
      <c r="L6" s="15"/>
    </row>
    <row r="7" spans="1:12">
      <c r="A7" s="19" t="s">
        <v>90</v>
      </c>
      <c r="B7" s="10">
        <v>13332253111</v>
      </c>
      <c r="C7" s="17" t="s">
        <v>75</v>
      </c>
      <c r="D7" s="10" t="s">
        <v>91</v>
      </c>
      <c r="E7" s="10" t="s">
        <v>92</v>
      </c>
      <c r="F7" s="42">
        <v>0.517361111111111</v>
      </c>
      <c r="G7" s="44">
        <v>0.666666666666667</v>
      </c>
      <c r="H7" s="14" t="s">
        <v>78</v>
      </c>
      <c r="I7" s="15" t="s">
        <v>79</v>
      </c>
      <c r="J7" s="15">
        <v>850</v>
      </c>
      <c r="K7" s="15">
        <v>20</v>
      </c>
      <c r="L7" s="15"/>
    </row>
    <row r="8" spans="1:12">
      <c r="A8" s="21" t="s">
        <v>93</v>
      </c>
      <c r="B8" s="22">
        <v>13681155079</v>
      </c>
      <c r="C8" s="17" t="s">
        <v>75</v>
      </c>
      <c r="D8" s="22" t="s">
        <v>76</v>
      </c>
      <c r="E8" s="10" t="s">
        <v>94</v>
      </c>
      <c r="F8" s="39">
        <v>0.583333333333333</v>
      </c>
      <c r="G8" s="40">
        <v>0.71875</v>
      </c>
      <c r="H8" s="14" t="s">
        <v>78</v>
      </c>
      <c r="I8" s="15" t="s">
        <v>79</v>
      </c>
      <c r="J8" s="15">
        <v>850</v>
      </c>
      <c r="K8" s="15">
        <v>20</v>
      </c>
      <c r="L8" s="15"/>
    </row>
    <row r="9" spans="1:12">
      <c r="A9" s="19" t="s">
        <v>95</v>
      </c>
      <c r="B9" s="10">
        <v>18840015526</v>
      </c>
      <c r="C9" s="45" t="s">
        <v>75</v>
      </c>
      <c r="D9" s="26" t="s">
        <v>96</v>
      </c>
      <c r="E9" s="26" t="s">
        <v>97</v>
      </c>
      <c r="F9" s="26" t="s">
        <v>98</v>
      </c>
      <c r="G9" s="46" t="s">
        <v>99</v>
      </c>
      <c r="H9" s="14" t="s">
        <v>78</v>
      </c>
      <c r="I9" s="15" t="s">
        <v>79</v>
      </c>
      <c r="J9" s="15">
        <v>850</v>
      </c>
      <c r="K9" s="15">
        <v>20</v>
      </c>
      <c r="L9" s="15">
        <v>10</v>
      </c>
    </row>
    <row r="10" customHeight="1" spans="1:12">
      <c r="A10" s="9" t="s">
        <v>100</v>
      </c>
      <c r="B10" s="10">
        <v>13602055752</v>
      </c>
      <c r="C10" s="12">
        <v>42873</v>
      </c>
      <c r="D10" s="10" t="s">
        <v>101</v>
      </c>
      <c r="E10" s="10" t="s">
        <v>102</v>
      </c>
      <c r="F10" s="42">
        <v>0.618055555555556</v>
      </c>
      <c r="G10" s="43">
        <v>0.75</v>
      </c>
      <c r="H10" s="14" t="s">
        <v>78</v>
      </c>
      <c r="I10" s="15" t="s">
        <v>79</v>
      </c>
      <c r="J10" s="15">
        <v>850</v>
      </c>
      <c r="K10" s="15">
        <v>20</v>
      </c>
      <c r="L10" s="15"/>
    </row>
    <row r="11" spans="1:12">
      <c r="A11" s="47" t="s">
        <v>103</v>
      </c>
      <c r="B11" s="10">
        <v>15566896169</v>
      </c>
      <c r="C11" s="17" t="s">
        <v>75</v>
      </c>
      <c r="D11" s="10" t="s">
        <v>91</v>
      </c>
      <c r="E11" s="10" t="s">
        <v>104</v>
      </c>
      <c r="F11" s="42" t="s">
        <v>105</v>
      </c>
      <c r="G11" s="44" t="s">
        <v>106</v>
      </c>
      <c r="H11" s="14" t="s">
        <v>78</v>
      </c>
      <c r="I11" s="15" t="s">
        <v>79</v>
      </c>
      <c r="J11" s="15">
        <v>850</v>
      </c>
      <c r="K11" s="15">
        <v>20</v>
      </c>
      <c r="L11" s="15"/>
    </row>
    <row r="12" spans="1:12">
      <c r="A12" s="9" t="s">
        <v>107</v>
      </c>
      <c r="B12" s="10">
        <v>13698699607</v>
      </c>
      <c r="C12" s="17" t="s">
        <v>75</v>
      </c>
      <c r="D12" s="10" t="s">
        <v>108</v>
      </c>
      <c r="E12" s="28" t="s">
        <v>109</v>
      </c>
      <c r="F12" s="42">
        <v>0.649305555555556</v>
      </c>
      <c r="G12" s="44">
        <v>0.777777777777778</v>
      </c>
      <c r="H12" s="14" t="s">
        <v>78</v>
      </c>
      <c r="I12" s="15" t="s">
        <v>79</v>
      </c>
      <c r="J12" s="15">
        <v>850</v>
      </c>
      <c r="K12" s="15">
        <v>20</v>
      </c>
      <c r="L12" s="15"/>
    </row>
    <row r="13" spans="1:12">
      <c r="A13" s="9" t="s">
        <v>110</v>
      </c>
      <c r="B13" s="10">
        <v>13963138739</v>
      </c>
      <c r="C13" s="17" t="s">
        <v>75</v>
      </c>
      <c r="D13" s="10" t="s">
        <v>111</v>
      </c>
      <c r="E13" s="10" t="s">
        <v>112</v>
      </c>
      <c r="F13" s="42">
        <v>0.611111111111111</v>
      </c>
      <c r="G13" s="43">
        <v>0.8125</v>
      </c>
      <c r="H13" s="14" t="s">
        <v>78</v>
      </c>
      <c r="I13" s="15" t="s">
        <v>79</v>
      </c>
      <c r="J13" s="15">
        <v>850</v>
      </c>
      <c r="K13" s="15">
        <v>20</v>
      </c>
      <c r="L13" s="15"/>
    </row>
    <row r="14" spans="1:12">
      <c r="A14" s="9" t="s">
        <v>113</v>
      </c>
      <c r="B14" s="10">
        <v>13699260725</v>
      </c>
      <c r="C14" s="12" t="s">
        <v>75</v>
      </c>
      <c r="D14" s="48" t="s">
        <v>76</v>
      </c>
      <c r="E14" s="10" t="s">
        <v>114</v>
      </c>
      <c r="F14" s="42">
        <v>0.729166666666667</v>
      </c>
      <c r="G14" s="43">
        <v>0.868055555555555</v>
      </c>
      <c r="H14" s="14" t="s">
        <v>78</v>
      </c>
      <c r="I14" s="15" t="s">
        <v>79</v>
      </c>
      <c r="J14" s="15">
        <v>850</v>
      </c>
      <c r="K14" s="15">
        <v>20</v>
      </c>
      <c r="L14" s="15"/>
    </row>
    <row r="16" ht="22.5" spans="9:12">
      <c r="I16" s="31" t="s">
        <v>52</v>
      </c>
      <c r="J16" s="31">
        <f>SUM(J3:J15)</f>
        <v>10200</v>
      </c>
      <c r="K16" s="31">
        <f>SUM(K3:K15)</f>
        <v>240</v>
      </c>
      <c r="L16" s="31">
        <f>SUM(L3:L15)</f>
        <v>10</v>
      </c>
    </row>
  </sheetData>
  <autoFilter ref="A2:J14">
    <sortState ref="A2:J14">
      <sortCondition ref="C2:C93"/>
    </sortState>
  </autoFilter>
  <mergeCells count="1">
    <mergeCell ref="A1:J1"/>
  </mergeCells>
  <dataValidations count="1">
    <dataValidation type="list" allowBlank="1" showInputMessage="1" showErrorMessage="1" sqref="H10">
      <formula1>"飞机,火车,汽车,自驾,包车"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17" sqref="E17"/>
    </sheetView>
  </sheetViews>
  <sheetFormatPr defaultColWidth="9" defaultRowHeight="14.25"/>
  <cols>
    <col min="1" max="1" width="9" style="1"/>
    <col min="2" max="2" width="12.125" style="1" customWidth="1"/>
    <col min="3" max="5" width="9" style="1"/>
    <col min="6" max="6" width="9" style="2"/>
    <col min="7" max="7" width="9" style="1"/>
    <col min="8" max="8" width="9" style="3"/>
    <col min="9" max="9" width="16" style="3" customWidth="1"/>
    <col min="10" max="10" width="9" style="4"/>
    <col min="11" max="16377" width="9" style="1"/>
  </cols>
  <sheetData>
    <row r="1" ht="39.75" customHeight="1" spans="1:10">
      <c r="A1" s="5" t="s">
        <v>115</v>
      </c>
      <c r="B1" s="6"/>
      <c r="C1" s="6"/>
      <c r="D1" s="6"/>
      <c r="E1" s="6"/>
      <c r="F1" s="6"/>
      <c r="G1" s="6"/>
      <c r="H1" s="6"/>
      <c r="I1" s="32"/>
      <c r="J1" s="33"/>
    </row>
    <row r="2" spans="1:10">
      <c r="A2" s="7" t="s">
        <v>116</v>
      </c>
      <c r="B2" s="7" t="s">
        <v>63</v>
      </c>
      <c r="C2" s="7" t="s">
        <v>117</v>
      </c>
      <c r="D2" s="7" t="s">
        <v>65</v>
      </c>
      <c r="E2" s="7" t="s">
        <v>66</v>
      </c>
      <c r="F2" s="8" t="s">
        <v>67</v>
      </c>
      <c r="G2" s="7" t="s">
        <v>118</v>
      </c>
      <c r="H2" s="7" t="s">
        <v>70</v>
      </c>
      <c r="I2" s="7" t="s">
        <v>71</v>
      </c>
      <c r="J2" s="7" t="s">
        <v>73</v>
      </c>
    </row>
    <row r="3" spans="1:10">
      <c r="A3" s="9" t="s">
        <v>83</v>
      </c>
      <c r="B3" s="10" t="s">
        <v>84</v>
      </c>
      <c r="C3" s="11">
        <v>42875</v>
      </c>
      <c r="D3" s="12" t="s">
        <v>119</v>
      </c>
      <c r="E3" s="12" t="s">
        <v>120</v>
      </c>
      <c r="F3" s="13">
        <v>0.618055555555556</v>
      </c>
      <c r="G3" s="14" t="s">
        <v>78</v>
      </c>
      <c r="H3" s="15" t="s">
        <v>79</v>
      </c>
      <c r="I3" s="15">
        <v>850</v>
      </c>
      <c r="J3" s="34">
        <v>20</v>
      </c>
    </row>
    <row r="4" spans="1:10">
      <c r="A4" s="9" t="s">
        <v>80</v>
      </c>
      <c r="B4" s="10">
        <v>15863999607</v>
      </c>
      <c r="C4" s="16" t="s">
        <v>121</v>
      </c>
      <c r="D4" s="17" t="s">
        <v>122</v>
      </c>
      <c r="E4" s="12" t="s">
        <v>123</v>
      </c>
      <c r="F4" s="18">
        <v>0.305555555555556</v>
      </c>
      <c r="G4" s="14" t="s">
        <v>78</v>
      </c>
      <c r="H4" s="15" t="s">
        <v>79</v>
      </c>
      <c r="I4" s="15">
        <v>850</v>
      </c>
      <c r="J4" s="35"/>
    </row>
    <row r="5" spans="1:11">
      <c r="A5" s="9" t="s">
        <v>110</v>
      </c>
      <c r="B5" s="10">
        <v>13963138739</v>
      </c>
      <c r="C5" s="17" t="s">
        <v>121</v>
      </c>
      <c r="D5" s="12" t="s">
        <v>124</v>
      </c>
      <c r="E5" s="12" t="s">
        <v>125</v>
      </c>
      <c r="F5" s="13">
        <v>0.375</v>
      </c>
      <c r="G5" s="14" t="s">
        <v>78</v>
      </c>
      <c r="H5" s="15" t="s">
        <v>79</v>
      </c>
      <c r="I5" s="15">
        <v>850</v>
      </c>
      <c r="J5" s="36"/>
      <c r="K5" s="10"/>
    </row>
    <row r="6" spans="1:10">
      <c r="A6" s="19" t="s">
        <v>103</v>
      </c>
      <c r="B6" s="10">
        <v>15566896169</v>
      </c>
      <c r="C6" s="12" t="s">
        <v>121</v>
      </c>
      <c r="D6" s="12" t="s">
        <v>126</v>
      </c>
      <c r="E6" s="12" t="s">
        <v>127</v>
      </c>
      <c r="F6" s="13">
        <v>0.420138888888889</v>
      </c>
      <c r="G6" s="14" t="s">
        <v>78</v>
      </c>
      <c r="H6" s="15" t="s">
        <v>79</v>
      </c>
      <c r="I6" s="15">
        <v>850</v>
      </c>
      <c r="J6" s="36">
        <v>20</v>
      </c>
    </row>
    <row r="7" spans="1:10">
      <c r="A7" s="9" t="s">
        <v>113</v>
      </c>
      <c r="B7" s="10">
        <v>13699260725</v>
      </c>
      <c r="C7" s="12" t="s">
        <v>121</v>
      </c>
      <c r="D7" s="20" t="s">
        <v>128</v>
      </c>
      <c r="E7" s="12" t="s">
        <v>129</v>
      </c>
      <c r="F7" s="13">
        <v>0.5</v>
      </c>
      <c r="G7" s="14" t="s">
        <v>78</v>
      </c>
      <c r="H7" s="15" t="s">
        <v>79</v>
      </c>
      <c r="I7" s="15">
        <v>850</v>
      </c>
      <c r="J7" s="15"/>
    </row>
    <row r="8" spans="1:10">
      <c r="A8" s="9" t="s">
        <v>87</v>
      </c>
      <c r="B8" s="10">
        <v>13695352045</v>
      </c>
      <c r="C8" s="17" t="s">
        <v>121</v>
      </c>
      <c r="D8" s="12" t="s">
        <v>130</v>
      </c>
      <c r="E8" s="12" t="s">
        <v>131</v>
      </c>
      <c r="F8" s="13">
        <v>0.506944444444444</v>
      </c>
      <c r="G8" s="14" t="s">
        <v>78</v>
      </c>
      <c r="H8" s="15" t="s">
        <v>79</v>
      </c>
      <c r="I8" s="15">
        <v>850</v>
      </c>
      <c r="J8" s="36"/>
    </row>
    <row r="9" spans="1:10">
      <c r="A9" s="21" t="s">
        <v>93</v>
      </c>
      <c r="B9" s="22">
        <v>13681155079</v>
      </c>
      <c r="C9" s="17" t="s">
        <v>121</v>
      </c>
      <c r="D9" s="23" t="s">
        <v>128</v>
      </c>
      <c r="E9" s="17" t="s">
        <v>132</v>
      </c>
      <c r="F9" s="24">
        <v>0.520833333333333</v>
      </c>
      <c r="G9" s="14" t="s">
        <v>78</v>
      </c>
      <c r="H9" s="15" t="s">
        <v>79</v>
      </c>
      <c r="I9" s="15">
        <v>850</v>
      </c>
      <c r="J9" s="36"/>
    </row>
    <row r="10" spans="1:10">
      <c r="A10" s="21" t="s">
        <v>74</v>
      </c>
      <c r="B10" s="22">
        <v>13522515958</v>
      </c>
      <c r="C10" s="17" t="s">
        <v>121</v>
      </c>
      <c r="D10" s="17" t="s">
        <v>128</v>
      </c>
      <c r="E10" s="17" t="s">
        <v>133</v>
      </c>
      <c r="F10" s="25">
        <v>0.5625</v>
      </c>
      <c r="G10" s="14" t="s">
        <v>78</v>
      </c>
      <c r="H10" s="15" t="s">
        <v>79</v>
      </c>
      <c r="I10" s="15">
        <v>850</v>
      </c>
      <c r="J10" s="15"/>
    </row>
    <row r="11" spans="1:10">
      <c r="A11" s="19" t="s">
        <v>95</v>
      </c>
      <c r="B11" s="10">
        <v>18840015526</v>
      </c>
      <c r="C11" s="12">
        <v>42876</v>
      </c>
      <c r="D11" s="12" t="s">
        <v>134</v>
      </c>
      <c r="E11" s="26" t="s">
        <v>135</v>
      </c>
      <c r="F11" s="27">
        <v>0.586805555555556</v>
      </c>
      <c r="G11" s="14" t="s">
        <v>78</v>
      </c>
      <c r="H11" s="15" t="s">
        <v>79</v>
      </c>
      <c r="I11" s="15">
        <v>850</v>
      </c>
      <c r="J11" s="36"/>
    </row>
    <row r="12" spans="1:10">
      <c r="A12" s="19" t="s">
        <v>90</v>
      </c>
      <c r="B12" s="10">
        <v>13332253111</v>
      </c>
      <c r="C12" s="12" t="s">
        <v>121</v>
      </c>
      <c r="D12" s="12" t="s">
        <v>126</v>
      </c>
      <c r="E12" s="12" t="s">
        <v>136</v>
      </c>
      <c r="F12" s="13">
        <v>0.642361111111111</v>
      </c>
      <c r="G12" s="14" t="s">
        <v>78</v>
      </c>
      <c r="H12" s="15" t="s">
        <v>79</v>
      </c>
      <c r="I12" s="15">
        <v>850</v>
      </c>
      <c r="J12" s="37"/>
    </row>
    <row r="13" spans="1:10">
      <c r="A13" s="9" t="s">
        <v>107</v>
      </c>
      <c r="B13" s="10">
        <v>13698699607</v>
      </c>
      <c r="C13" s="17" t="s">
        <v>121</v>
      </c>
      <c r="D13" s="12" t="s">
        <v>137</v>
      </c>
      <c r="E13" s="28" t="s">
        <v>138</v>
      </c>
      <c r="F13" s="29">
        <v>0.649305555555556</v>
      </c>
      <c r="G13" s="14" t="s">
        <v>78</v>
      </c>
      <c r="H13" s="15" t="s">
        <v>79</v>
      </c>
      <c r="I13" s="15">
        <v>850</v>
      </c>
      <c r="J13" s="36"/>
    </row>
    <row r="14" spans="1:10">
      <c r="A14" s="9" t="s">
        <v>100</v>
      </c>
      <c r="B14" s="10">
        <v>13602055752</v>
      </c>
      <c r="C14" s="12">
        <v>42876</v>
      </c>
      <c r="D14" s="12" t="s">
        <v>139</v>
      </c>
      <c r="E14" s="12" t="s">
        <v>140</v>
      </c>
      <c r="F14" s="30">
        <v>0.65625</v>
      </c>
      <c r="G14" s="14" t="s">
        <v>78</v>
      </c>
      <c r="H14" s="15" t="s">
        <v>79</v>
      </c>
      <c r="I14" s="15">
        <v>850</v>
      </c>
      <c r="J14" s="36"/>
    </row>
    <row r="16" ht="22.5" spans="8:10">
      <c r="H16" s="31" t="s">
        <v>52</v>
      </c>
      <c r="I16" s="31">
        <f>SUM(I3:I15)</f>
        <v>10200</v>
      </c>
      <c r="J16" s="4">
        <f>SUM(J3:J15)</f>
        <v>40</v>
      </c>
    </row>
  </sheetData>
  <autoFilter ref="A2:J14">
    <sortState ref="A2:J14">
      <sortCondition ref="C2:C99"/>
    </sortState>
  </autoFilter>
  <mergeCells count="2">
    <mergeCell ref="A1:I1"/>
    <mergeCell ref="J7:J8"/>
  </mergeCells>
  <conditionalFormatting sqref="A2:A1048576">
    <cfRule type="duplicateValues" dxfId="0" priority="2"/>
  </conditionalFormatting>
  <dataValidations count="1">
    <dataValidation type="list" allowBlank="1" showInputMessage="1" showErrorMessage="1" sqref="G11">
      <formula1>"飞机,火车,汽车,自驾,包车"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总账单</vt:lpstr>
      <vt:lpstr>接机表</vt:lpstr>
      <vt:lpstr>送机表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2017-05-22T07:31:00Z</dcterms:created>
  <dcterms:modified xsi:type="dcterms:W3CDTF">2018-01-30T14:01:34Z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