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报价单" sheetId="2" r:id="rId1"/>
  </sheets>
  <calcPr calcId="144525" concurrentCalc="0"/>
</workbook>
</file>

<file path=xl/sharedStrings.xml><?xml version="1.0" encoding="utf-8"?>
<sst xmlns="http://schemas.openxmlformats.org/spreadsheetml/2006/main" count="355" uniqueCount="155">
  <si>
    <t>2019年汽车之家论坛网友年会报价单</t>
  </si>
  <si>
    <t>类别</t>
  </si>
  <si>
    <t>名称</t>
  </si>
  <si>
    <t>规格</t>
  </si>
  <si>
    <t>数量</t>
  </si>
  <si>
    <t>单位</t>
  </si>
  <si>
    <t>周期</t>
  </si>
  <si>
    <t>周期单位</t>
  </si>
  <si>
    <t>不含税单价</t>
  </si>
  <si>
    <t>小计</t>
  </si>
  <si>
    <t>备注</t>
  </si>
  <si>
    <t>酒店</t>
  </si>
  <si>
    <t>北京</t>
  </si>
  <si>
    <t>五星级酒店，搭建+活动场租</t>
  </si>
  <si>
    <t>项</t>
  </si>
  <si>
    <t>站</t>
  </si>
  <si>
    <t>晚宴</t>
  </si>
  <si>
    <t>桌餐，每桌10人，32桌</t>
  </si>
  <si>
    <t>桌</t>
  </si>
  <si>
    <t/>
  </si>
  <si>
    <t>晚宴饮料</t>
  </si>
  <si>
    <t>自带软饮</t>
  </si>
  <si>
    <t>每桌：可乐*1+雪碧*1</t>
  </si>
  <si>
    <t>太原</t>
  </si>
  <si>
    <t>苏州</t>
  </si>
  <si>
    <t>珠海</t>
  </si>
  <si>
    <t>重庆</t>
  </si>
  <si>
    <t>小计：</t>
  </si>
  <si>
    <t>搭建</t>
  </si>
  <si>
    <t>mingle区展示背板</t>
  </si>
  <si>
    <t>5m*3m珩架宝丽布</t>
  </si>
  <si>
    <t>平</t>
  </si>
  <si>
    <t>签到背板</t>
  </si>
  <si>
    <t>舞台地毯</t>
  </si>
  <si>
    <t>酒店舞台板和踏步铺地毯饰面</t>
  </si>
  <si>
    <t>LED底座</t>
  </si>
  <si>
    <t>宴会厅LED底座，长7米*高40cm*宽1米</t>
  </si>
  <si>
    <t>运输车辆</t>
  </si>
  <si>
    <t>北京-太原往返运输</t>
  </si>
  <si>
    <t>其它城市当地4次运输</t>
  </si>
  <si>
    <t>人员服务</t>
  </si>
  <si>
    <t>10名工人，24小时工时</t>
  </si>
  <si>
    <t>AV</t>
  </si>
  <si>
    <t>LED屏幕</t>
  </si>
  <si>
    <t>P3 7m*4m</t>
  </si>
  <si>
    <t>LED处理器</t>
  </si>
  <si>
    <t>MIG-560D</t>
  </si>
  <si>
    <t>个</t>
  </si>
  <si>
    <t>液晶监视器</t>
  </si>
  <si>
    <t>DELL  LCD 24"  （16 : 10）</t>
  </si>
  <si>
    <t>高清矩阵切换器</t>
  </si>
  <si>
    <t>MAGNIMAGE 590H</t>
  </si>
  <si>
    <t>笔记本电脑</t>
  </si>
  <si>
    <t>IBM T430</t>
  </si>
  <si>
    <t>专业翻页器</t>
  </si>
  <si>
    <t>PERFECT CUE  D'SAN PC-433SYS</t>
  </si>
  <si>
    <t>光纤系统</t>
  </si>
  <si>
    <t xml:space="preserve">Optical Fiber Syestem  </t>
  </si>
  <si>
    <t>电柜</t>
  </si>
  <si>
    <t xml:space="preserve">TL 34L </t>
  </si>
  <si>
    <t>配套线材</t>
  </si>
  <si>
    <t>全频音箱</t>
  </si>
  <si>
    <t>NEXO PS-15全频音箱</t>
  </si>
  <si>
    <t xml:space="preserve">数字调音台 </t>
  </si>
  <si>
    <t>SOUNDCRAFT Si Expression 32cha</t>
  </si>
  <si>
    <t>无线手持麦克风</t>
  </si>
  <si>
    <t>SHURE ULX-D Beta 58</t>
  </si>
  <si>
    <t>无线肉色头戴麦克风</t>
  </si>
  <si>
    <t xml:space="preserve">SHURE ULX-D Beta 53 </t>
  </si>
  <si>
    <t xml:space="preserve">天线放大器 </t>
  </si>
  <si>
    <t>SHURE UA845-US,UA870WB</t>
  </si>
  <si>
    <t>音频电脑</t>
  </si>
  <si>
    <t>MarBook Pro15"</t>
  </si>
  <si>
    <t>三合一光束电脑灯</t>
  </si>
  <si>
    <t>GTD-330 BSW</t>
  </si>
  <si>
    <t>LED摇头灯</t>
  </si>
  <si>
    <t>JOLLY Q3 Turbo</t>
  </si>
  <si>
    <t>ETC PAR</t>
  </si>
  <si>
    <t>ETC PAR 575w</t>
  </si>
  <si>
    <t>电脑灯调光台</t>
  </si>
  <si>
    <t>AVOLITES PEARL2010</t>
  </si>
  <si>
    <t>信号放大器</t>
  </si>
  <si>
    <t>TL D-net8</t>
  </si>
  <si>
    <t>数字硅车</t>
  </si>
  <si>
    <t>RGB 24CHA</t>
  </si>
  <si>
    <t>TRUSS(Black)</t>
  </si>
  <si>
    <t>300mm ×400mm</t>
  </si>
  <si>
    <t>米</t>
  </si>
  <si>
    <t>手动葫芦</t>
  </si>
  <si>
    <t>CM Hurricane 1T</t>
  </si>
  <si>
    <t>主配电缆</t>
  </si>
  <si>
    <t>50m</t>
  </si>
  <si>
    <t>除太原其它城市当地4次运输</t>
  </si>
  <si>
    <t>6名技术人员，24小时工时</t>
  </si>
  <si>
    <t>视频制作</t>
  </si>
  <si>
    <t>暖场视频</t>
  </si>
  <si>
    <t>根据现有素材剪辑+基础特效包装</t>
  </si>
  <si>
    <t>次</t>
  </si>
  <si>
    <t>开场视频</t>
  </si>
  <si>
    <t>倒计时特效包装+现有素材混剪</t>
  </si>
  <si>
    <t>总结视频</t>
  </si>
  <si>
    <t>5站结束后3分钟总结视频</t>
  </si>
  <si>
    <t>第三方人员</t>
  </si>
  <si>
    <t>兼职</t>
  </si>
  <si>
    <t>当地兼职</t>
  </si>
  <si>
    <t>人</t>
  </si>
  <si>
    <t>礼仪</t>
  </si>
  <si>
    <t>当地礼仪含服装</t>
  </si>
  <si>
    <t>游戏区</t>
  </si>
  <si>
    <t>游戏区游戏1</t>
  </si>
  <si>
    <t>眼急手快设备采购</t>
  </si>
  <si>
    <t>台</t>
  </si>
  <si>
    <t>游戏区游戏2</t>
  </si>
  <si>
    <t>穿越火线设备定制</t>
  </si>
  <si>
    <t>游戏区游戏3</t>
  </si>
  <si>
    <t>遥控赛车轨道采购</t>
  </si>
  <si>
    <t>游戏区游戏4</t>
  </si>
  <si>
    <t>飞镖道具采购</t>
  </si>
  <si>
    <t>游戏区游戏5</t>
  </si>
  <si>
    <t>互动道具采购</t>
  </si>
  <si>
    <t>游戏区游戏6</t>
  </si>
  <si>
    <t>晚宴互动</t>
  </si>
  <si>
    <t>晚宴游戏1</t>
  </si>
  <si>
    <t>晚宴游戏2</t>
  </si>
  <si>
    <t>执行费用</t>
  </si>
  <si>
    <t>北京站</t>
  </si>
  <si>
    <t>北京-4人当地交通+人员补助</t>
  </si>
  <si>
    <t>太原站</t>
  </si>
  <si>
    <t>太原-4人城际交通+3晚住宿+补助等</t>
  </si>
  <si>
    <t>苏州站</t>
  </si>
  <si>
    <t>苏州-4人城际交通+3晚住宿+补助等</t>
  </si>
  <si>
    <t>珠海站</t>
  </si>
  <si>
    <t>珠海-4人城际交通+3晚住宿+补助等</t>
  </si>
  <si>
    <t>重庆站</t>
  </si>
  <si>
    <t>重庆-4人城际交通+3晚住宿+补助等</t>
  </si>
  <si>
    <t>前期考察</t>
  </si>
  <si>
    <t>1人，5站</t>
  </si>
  <si>
    <t>技术开发</t>
  </si>
  <si>
    <t>电子签到+抽奖系统</t>
  </si>
  <si>
    <t>程序开发和各站程序人员差旅等费用</t>
  </si>
  <si>
    <t>物料相关</t>
  </si>
  <si>
    <t>印刷物料+签到花+茶歇</t>
  </si>
  <si>
    <t>物料快递费</t>
  </si>
  <si>
    <t>各站物料快递费</t>
  </si>
  <si>
    <t>摄影摄像</t>
  </si>
  <si>
    <t>摄影</t>
  </si>
  <si>
    <t>2名</t>
  </si>
  <si>
    <t>摄像</t>
  </si>
  <si>
    <t>云相册</t>
  </si>
  <si>
    <t>云相册系统+修图师</t>
  </si>
  <si>
    <t>10s快剪</t>
  </si>
  <si>
    <t>60s活动总结视频</t>
  </si>
  <si>
    <t>服务费：</t>
  </si>
  <si>
    <t>税金（6%）：</t>
  </si>
  <si>
    <t>总计：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</si>
</sst>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"/>
    <numFmt numFmtId="177" formatCode="\¥#,##0.00"/>
  </numFmts>
  <fonts count="30">
    <font>
      <sz val="11"/>
      <color indexed="8"/>
      <name val="DengXian"/>
      <charset val="134"/>
      <scheme val="minor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sz val="11"/>
      <color theme="0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name val="微软雅黑"/>
      <charset val="134"/>
    </font>
    <font>
      <b/>
      <sz val="11"/>
      <color theme="0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2"/>
      <name val="宋体"/>
      <charset val="134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 style="dashed">
        <color theme="2" tint="-0.0999176000244148"/>
      </right>
      <top style="thick">
        <color auto="1"/>
      </top>
      <bottom style="thin">
        <color theme="2" tint="-0.0999176000244148"/>
      </bottom>
      <diagonal/>
    </border>
    <border>
      <left style="dashed">
        <color theme="2" tint="-0.0999176000244148"/>
      </left>
      <right style="dashed">
        <color theme="2" tint="-0.0999176000244148"/>
      </right>
      <top style="thick">
        <color auto="1"/>
      </top>
      <bottom style="thin">
        <color theme="2" tint="-0.0999176000244148"/>
      </bottom>
      <diagonal/>
    </border>
    <border>
      <left style="thick">
        <color auto="1"/>
      </left>
      <right style="dashed">
        <color theme="2" tint="-0.0999176000244148"/>
      </right>
      <top style="thin">
        <color theme="2" tint="-0.0999176000244148"/>
      </top>
      <bottom style="thin">
        <color theme="2" tint="-0.0999176000244148"/>
      </bottom>
      <diagonal/>
    </border>
    <border>
      <left style="dashed">
        <color theme="2" tint="-0.0999176000244148"/>
      </left>
      <right style="dashed">
        <color theme="2" tint="-0.0999176000244148"/>
      </right>
      <top style="thin">
        <color theme="2" tint="-0.0999176000244148"/>
      </top>
      <bottom style="thin">
        <color theme="2" tint="-0.0999176000244148"/>
      </bottom>
      <diagonal/>
    </border>
    <border>
      <left style="dashed">
        <color theme="2" tint="-0.0999176000244148"/>
      </left>
      <right style="thick">
        <color auto="1"/>
      </right>
      <top style="thick">
        <color auto="1"/>
      </top>
      <bottom style="thin">
        <color theme="2" tint="-0.0999176000244148"/>
      </bottom>
      <diagonal/>
    </border>
    <border>
      <left style="dashed">
        <color theme="2" tint="-0.0999176000244148"/>
      </left>
      <right style="thick">
        <color auto="1"/>
      </right>
      <top style="thin">
        <color theme="2" tint="-0.0999176000244148"/>
      </top>
      <bottom style="thin">
        <color theme="2" tint="-0.0999176000244148"/>
      </bottom>
      <diagonal/>
    </border>
    <border>
      <left style="thick">
        <color auto="1"/>
      </left>
      <right style="dashed">
        <color theme="2" tint="-0.0999176000244148"/>
      </right>
      <top style="thin">
        <color theme="2" tint="-0.0999176000244148"/>
      </top>
      <bottom/>
      <diagonal/>
    </border>
    <border>
      <left style="thick">
        <color auto="1"/>
      </left>
      <right style="dashed">
        <color theme="2" tint="-0.0999176000244148"/>
      </right>
      <top/>
      <bottom/>
      <diagonal/>
    </border>
    <border>
      <left style="thick">
        <color auto="1"/>
      </left>
      <right style="dashed">
        <color theme="2" tint="-0.0999176000244148"/>
      </right>
      <top/>
      <bottom style="thin">
        <color theme="2" tint="-0.0999176000244148"/>
      </bottom>
      <diagonal/>
    </border>
    <border>
      <left style="dashed">
        <color theme="2" tint="-0.0999176000244148"/>
      </left>
      <right/>
      <top style="thin">
        <color theme="2" tint="-0.0999176000244148"/>
      </top>
      <bottom style="thin">
        <color theme="2" tint="-0.0999176000244148"/>
      </bottom>
      <diagonal/>
    </border>
    <border>
      <left/>
      <right/>
      <top style="thin">
        <color theme="2" tint="-0.0999176000244148"/>
      </top>
      <bottom style="thin">
        <color theme="2" tint="-0.0999176000244148"/>
      </bottom>
      <diagonal/>
    </border>
    <border>
      <left/>
      <right style="dashed">
        <color theme="2" tint="-0.0999176000244148"/>
      </right>
      <top style="thin">
        <color theme="2" tint="-0.0999176000244148"/>
      </top>
      <bottom style="thin">
        <color theme="2" tint="-0.0999176000244148"/>
      </bottom>
      <diagonal/>
    </border>
    <border>
      <left style="thick">
        <color auto="1"/>
      </left>
      <right style="dashed">
        <color theme="2" tint="-0.0999176000244148"/>
      </right>
      <top style="thin">
        <color theme="2" tint="-0.0999176000244148"/>
      </top>
      <bottom style="thick">
        <color auto="1"/>
      </bottom>
      <diagonal/>
    </border>
    <border>
      <left style="dashed">
        <color theme="2" tint="-0.0999176000244148"/>
      </left>
      <right/>
      <top style="thin">
        <color theme="2" tint="-0.0999176000244148"/>
      </top>
      <bottom style="thick">
        <color auto="1"/>
      </bottom>
      <diagonal/>
    </border>
    <border>
      <left/>
      <right/>
      <top style="thin">
        <color theme="2" tint="-0.0999176000244148"/>
      </top>
      <bottom style="thick">
        <color auto="1"/>
      </bottom>
      <diagonal/>
    </border>
    <border>
      <left/>
      <right style="dashed">
        <color theme="2" tint="-0.0999176000244148"/>
      </right>
      <top style="thin">
        <color theme="2" tint="-0.0999176000244148"/>
      </top>
      <bottom style="thick">
        <color auto="1"/>
      </bottom>
      <diagonal/>
    </border>
    <border>
      <left style="dashed">
        <color theme="2" tint="-0.0999176000244148"/>
      </left>
      <right style="dashed">
        <color theme="2" tint="-0.0999176000244148"/>
      </right>
      <top style="thin">
        <color theme="2" tint="-0.0999176000244148"/>
      </top>
      <bottom style="thick">
        <color auto="1"/>
      </bottom>
      <diagonal/>
    </border>
    <border>
      <left style="dashed">
        <color theme="2" tint="-0.0999176000244148"/>
      </left>
      <right style="thick">
        <color auto="1"/>
      </right>
      <top style="thin">
        <color theme="2" tint="-0.0999176000244148"/>
      </top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19" borderId="2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7" borderId="25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17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3" borderId="23" applyNumberFormat="0" applyAlignment="0" applyProtection="0">
      <alignment vertical="center"/>
    </xf>
    <xf numFmtId="0" fontId="28" fillId="23" borderId="22" applyNumberFormat="0" applyAlignment="0" applyProtection="0">
      <alignment vertical="center"/>
    </xf>
    <xf numFmtId="0" fontId="11" fillId="6" borderId="1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0,0_x000d__x000d_NA_x000d__x000d_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C35" sqref="C35"/>
    </sheetView>
  </sheetViews>
  <sheetFormatPr defaultColWidth="8.83333333333333" defaultRowHeight="16.5"/>
  <cols>
    <col min="1" max="1" width="10.875" style="1" customWidth="1"/>
    <col min="2" max="2" width="22.25" style="1" customWidth="1"/>
    <col min="3" max="3" width="37.125" style="1" customWidth="1"/>
    <col min="4" max="4" width="6.375" style="1" customWidth="1"/>
    <col min="5" max="5" width="5.125" style="1" customWidth="1"/>
    <col min="6" max="6" width="5.25" style="1" customWidth="1"/>
    <col min="7" max="7" width="8.875" style="1" customWidth="1"/>
    <col min="8" max="8" width="10.875" style="1" customWidth="1"/>
    <col min="9" max="9" width="13.375" style="1" customWidth="1"/>
    <col min="10" max="10" width="21" style="1" customWidth="1"/>
    <col min="11" max="16384" width="8.83333333333333" style="1"/>
  </cols>
  <sheetData>
    <row r="1" ht="21.7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2" t="s">
        <v>10</v>
      </c>
    </row>
    <row r="3" ht="18" customHeight="1" spans="1:10">
      <c r="A3" s="5" t="s">
        <v>11</v>
      </c>
      <c r="B3" s="6" t="s">
        <v>12</v>
      </c>
      <c r="C3" s="6" t="s">
        <v>13</v>
      </c>
      <c r="D3" s="7">
        <v>1</v>
      </c>
      <c r="E3" s="6" t="s">
        <v>14</v>
      </c>
      <c r="F3" s="7">
        <v>1</v>
      </c>
      <c r="G3" s="6" t="s">
        <v>15</v>
      </c>
      <c r="H3" s="7">
        <v>18430</v>
      </c>
      <c r="I3" s="7">
        <f>D3*F3*H3</f>
        <v>18430</v>
      </c>
      <c r="J3" s="13"/>
    </row>
    <row r="4" ht="18" customHeight="1" spans="1:10">
      <c r="A4" s="5"/>
      <c r="B4" s="6" t="s">
        <v>16</v>
      </c>
      <c r="C4" s="6" t="s">
        <v>17</v>
      </c>
      <c r="D4" s="7">
        <v>32</v>
      </c>
      <c r="E4" s="6" t="s">
        <v>18</v>
      </c>
      <c r="F4" s="7">
        <v>1</v>
      </c>
      <c r="G4" s="6" t="s">
        <v>15</v>
      </c>
      <c r="H4" s="7">
        <v>3000</v>
      </c>
      <c r="I4" s="7">
        <f t="shared" ref="I4:I84" si="0">D4*F4*H4</f>
        <v>96000</v>
      </c>
      <c r="J4" s="13" t="s">
        <v>19</v>
      </c>
    </row>
    <row r="5" ht="18" customHeight="1" spans="1:10">
      <c r="A5" s="5"/>
      <c r="B5" s="6" t="s">
        <v>20</v>
      </c>
      <c r="C5" s="8" t="s">
        <v>21</v>
      </c>
      <c r="D5" s="7">
        <v>32</v>
      </c>
      <c r="E5" s="6" t="s">
        <v>18</v>
      </c>
      <c r="F5" s="7">
        <v>1</v>
      </c>
      <c r="G5" s="6" t="s">
        <v>15</v>
      </c>
      <c r="H5" s="7">
        <v>18</v>
      </c>
      <c r="I5" s="7">
        <f t="shared" si="0"/>
        <v>576</v>
      </c>
      <c r="J5" s="14" t="s">
        <v>22</v>
      </c>
    </row>
    <row r="6" ht="18" customHeight="1" spans="1:10">
      <c r="A6" s="5"/>
      <c r="B6" s="6" t="s">
        <v>23</v>
      </c>
      <c r="C6" s="6" t="s">
        <v>13</v>
      </c>
      <c r="D6" s="7">
        <v>1</v>
      </c>
      <c r="E6" s="6" t="s">
        <v>14</v>
      </c>
      <c r="F6" s="7">
        <v>1</v>
      </c>
      <c r="G6" s="6" t="s">
        <v>15</v>
      </c>
      <c r="H6" s="7">
        <v>19000</v>
      </c>
      <c r="I6" s="7">
        <f t="shared" si="0"/>
        <v>19000</v>
      </c>
      <c r="J6" s="14"/>
    </row>
    <row r="7" ht="18" customHeight="1" spans="1:10">
      <c r="A7" s="5"/>
      <c r="B7" s="6" t="s">
        <v>16</v>
      </c>
      <c r="C7" s="6" t="s">
        <v>17</v>
      </c>
      <c r="D7" s="7">
        <v>32</v>
      </c>
      <c r="E7" s="6" t="s">
        <v>18</v>
      </c>
      <c r="F7" s="7">
        <v>1</v>
      </c>
      <c r="G7" s="6" t="s">
        <v>15</v>
      </c>
      <c r="H7" s="7">
        <v>2549.5</v>
      </c>
      <c r="I7" s="7">
        <f t="shared" si="0"/>
        <v>81584</v>
      </c>
      <c r="J7" s="14"/>
    </row>
    <row r="8" ht="18" customHeight="1" spans="1:10">
      <c r="A8" s="5"/>
      <c r="B8" s="6" t="s">
        <v>20</v>
      </c>
      <c r="C8" s="8" t="s">
        <v>21</v>
      </c>
      <c r="D8" s="7">
        <v>32</v>
      </c>
      <c r="E8" s="6" t="s">
        <v>18</v>
      </c>
      <c r="F8" s="7">
        <v>1</v>
      </c>
      <c r="G8" s="6" t="s">
        <v>15</v>
      </c>
      <c r="H8" s="7">
        <v>18</v>
      </c>
      <c r="I8" s="7">
        <f t="shared" si="0"/>
        <v>576</v>
      </c>
      <c r="J8" s="14" t="s">
        <v>22</v>
      </c>
    </row>
    <row r="9" ht="18" customHeight="1" spans="1:10">
      <c r="A9" s="5"/>
      <c r="B9" s="6" t="s">
        <v>24</v>
      </c>
      <c r="C9" s="6" t="s">
        <v>13</v>
      </c>
      <c r="D9" s="7">
        <v>1</v>
      </c>
      <c r="E9" s="6" t="s">
        <v>14</v>
      </c>
      <c r="F9" s="7">
        <v>1</v>
      </c>
      <c r="G9" s="6" t="s">
        <v>15</v>
      </c>
      <c r="H9" s="7">
        <v>12000</v>
      </c>
      <c r="I9" s="7">
        <f t="shared" si="0"/>
        <v>12000</v>
      </c>
      <c r="J9" s="14"/>
    </row>
    <row r="10" ht="18" customHeight="1" spans="1:10">
      <c r="A10" s="5"/>
      <c r="B10" s="6" t="s">
        <v>16</v>
      </c>
      <c r="C10" s="6" t="s">
        <v>17</v>
      </c>
      <c r="D10" s="7">
        <v>32</v>
      </c>
      <c r="E10" s="6" t="s">
        <v>18</v>
      </c>
      <c r="F10" s="7">
        <v>1</v>
      </c>
      <c r="G10" s="6" t="s">
        <v>15</v>
      </c>
      <c r="H10" s="7">
        <v>2900</v>
      </c>
      <c r="I10" s="7">
        <f t="shared" si="0"/>
        <v>92800</v>
      </c>
      <c r="J10" s="14"/>
    </row>
    <row r="11" ht="18" customHeight="1" spans="1:10">
      <c r="A11" s="5"/>
      <c r="B11" s="6" t="s">
        <v>20</v>
      </c>
      <c r="C11" s="8" t="s">
        <v>21</v>
      </c>
      <c r="D11" s="7">
        <v>32</v>
      </c>
      <c r="E11" s="6" t="s">
        <v>18</v>
      </c>
      <c r="F11" s="7">
        <v>1</v>
      </c>
      <c r="G11" s="6" t="s">
        <v>15</v>
      </c>
      <c r="H11" s="7">
        <v>18</v>
      </c>
      <c r="I11" s="7">
        <f t="shared" si="0"/>
        <v>576</v>
      </c>
      <c r="J11" s="14" t="s">
        <v>22</v>
      </c>
    </row>
    <row r="12" ht="18" customHeight="1" spans="1:10">
      <c r="A12" s="5"/>
      <c r="B12" s="6" t="s">
        <v>25</v>
      </c>
      <c r="C12" s="6" t="s">
        <v>13</v>
      </c>
      <c r="D12" s="7">
        <v>1</v>
      </c>
      <c r="E12" s="6" t="s">
        <v>14</v>
      </c>
      <c r="F12" s="7">
        <v>1</v>
      </c>
      <c r="G12" s="6" t="s">
        <v>15</v>
      </c>
      <c r="H12" s="7">
        <v>35000</v>
      </c>
      <c r="I12" s="7">
        <f t="shared" si="0"/>
        <v>35000</v>
      </c>
      <c r="J12" s="14"/>
    </row>
    <row r="13" ht="18" customHeight="1" spans="1:10">
      <c r="A13" s="5"/>
      <c r="B13" s="6" t="s">
        <v>16</v>
      </c>
      <c r="C13" s="6" t="s">
        <v>17</v>
      </c>
      <c r="D13" s="7">
        <v>32</v>
      </c>
      <c r="E13" s="6" t="s">
        <v>18</v>
      </c>
      <c r="F13" s="7">
        <v>1</v>
      </c>
      <c r="G13" s="6" t="s">
        <v>15</v>
      </c>
      <c r="H13" s="7">
        <v>3100</v>
      </c>
      <c r="I13" s="7">
        <f t="shared" si="0"/>
        <v>99200</v>
      </c>
      <c r="J13" s="14"/>
    </row>
    <row r="14" ht="18" customHeight="1" spans="1:10">
      <c r="A14" s="5"/>
      <c r="B14" s="6" t="s">
        <v>20</v>
      </c>
      <c r="C14" s="8" t="s">
        <v>21</v>
      </c>
      <c r="D14" s="7">
        <v>32</v>
      </c>
      <c r="E14" s="6" t="s">
        <v>18</v>
      </c>
      <c r="F14" s="7">
        <v>1</v>
      </c>
      <c r="G14" s="6" t="s">
        <v>15</v>
      </c>
      <c r="H14" s="7">
        <v>18</v>
      </c>
      <c r="I14" s="7">
        <f t="shared" si="0"/>
        <v>576</v>
      </c>
      <c r="J14" s="14" t="s">
        <v>22</v>
      </c>
    </row>
    <row r="15" ht="18" customHeight="1" spans="1:10">
      <c r="A15" s="5"/>
      <c r="B15" s="6" t="s">
        <v>26</v>
      </c>
      <c r="C15" s="6" t="s">
        <v>13</v>
      </c>
      <c r="D15" s="7">
        <v>1</v>
      </c>
      <c r="E15" s="6" t="s">
        <v>14</v>
      </c>
      <c r="F15" s="7">
        <v>1</v>
      </c>
      <c r="G15" s="6" t="s">
        <v>15</v>
      </c>
      <c r="H15" s="7">
        <v>18000</v>
      </c>
      <c r="I15" s="7">
        <f t="shared" si="0"/>
        <v>18000</v>
      </c>
      <c r="J15" s="14"/>
    </row>
    <row r="16" ht="18" customHeight="1" spans="1:10">
      <c r="A16" s="5"/>
      <c r="B16" s="6" t="s">
        <v>16</v>
      </c>
      <c r="C16" s="6" t="s">
        <v>17</v>
      </c>
      <c r="D16" s="7">
        <v>32</v>
      </c>
      <c r="E16" s="6" t="s">
        <v>18</v>
      </c>
      <c r="F16" s="7">
        <v>1</v>
      </c>
      <c r="G16" s="6" t="s">
        <v>15</v>
      </c>
      <c r="H16" s="7">
        <v>3000</v>
      </c>
      <c r="I16" s="7">
        <f t="shared" si="0"/>
        <v>96000</v>
      </c>
      <c r="J16" s="14"/>
    </row>
    <row r="17" ht="18" customHeight="1" spans="1:10">
      <c r="A17" s="5"/>
      <c r="B17" s="6" t="s">
        <v>20</v>
      </c>
      <c r="C17" s="8" t="s">
        <v>21</v>
      </c>
      <c r="D17" s="7">
        <v>32</v>
      </c>
      <c r="E17" s="6" t="s">
        <v>18</v>
      </c>
      <c r="F17" s="7">
        <v>1</v>
      </c>
      <c r="G17" s="6" t="s">
        <v>15</v>
      </c>
      <c r="H17" s="7">
        <v>18</v>
      </c>
      <c r="I17" s="7">
        <f t="shared" si="0"/>
        <v>576</v>
      </c>
      <c r="J17" s="14" t="s">
        <v>22</v>
      </c>
    </row>
    <row r="18" ht="18" customHeight="1" spans="1:10">
      <c r="A18" s="5"/>
      <c r="B18" s="9" t="s">
        <v>27</v>
      </c>
      <c r="C18" s="9"/>
      <c r="D18" s="9"/>
      <c r="E18" s="9"/>
      <c r="F18" s="9"/>
      <c r="G18" s="9"/>
      <c r="H18" s="9"/>
      <c r="I18" s="15">
        <f>SUM(I3:I17)</f>
        <v>570894</v>
      </c>
      <c r="J18" s="16"/>
    </row>
    <row r="19" ht="18" customHeight="1" spans="1:10">
      <c r="A19" s="5" t="s">
        <v>28</v>
      </c>
      <c r="B19" s="6" t="s">
        <v>29</v>
      </c>
      <c r="C19" s="6" t="s">
        <v>30</v>
      </c>
      <c r="D19" s="7">
        <v>30</v>
      </c>
      <c r="E19" s="6" t="s">
        <v>31</v>
      </c>
      <c r="F19" s="7">
        <v>4</v>
      </c>
      <c r="G19" s="6" t="s">
        <v>15</v>
      </c>
      <c r="H19" s="10">
        <v>180</v>
      </c>
      <c r="I19" s="7">
        <f t="shared" ref="I19:I25" si="1">D19*F19*H19</f>
        <v>21600</v>
      </c>
      <c r="J19" s="13"/>
    </row>
    <row r="20" ht="18" customHeight="1" spans="1:10">
      <c r="A20" s="5"/>
      <c r="B20" s="6" t="s">
        <v>32</v>
      </c>
      <c r="C20" s="6" t="s">
        <v>30</v>
      </c>
      <c r="D20" s="7">
        <v>15</v>
      </c>
      <c r="E20" s="6" t="s">
        <v>31</v>
      </c>
      <c r="F20" s="7">
        <v>4</v>
      </c>
      <c r="G20" s="6" t="s">
        <v>15</v>
      </c>
      <c r="H20" s="10">
        <v>180</v>
      </c>
      <c r="I20" s="7">
        <f t="shared" si="1"/>
        <v>10800</v>
      </c>
      <c r="J20" s="13"/>
    </row>
    <row r="21" ht="18" customHeight="1" spans="1:10">
      <c r="A21" s="5"/>
      <c r="B21" s="6" t="s">
        <v>33</v>
      </c>
      <c r="C21" s="6" t="s">
        <v>34</v>
      </c>
      <c r="D21" s="7">
        <v>1</v>
      </c>
      <c r="E21" s="6" t="s">
        <v>14</v>
      </c>
      <c r="F21" s="7">
        <v>5</v>
      </c>
      <c r="G21" s="6" t="s">
        <v>15</v>
      </c>
      <c r="H21" s="7">
        <v>800</v>
      </c>
      <c r="I21" s="7">
        <f t="shared" si="1"/>
        <v>4000</v>
      </c>
      <c r="J21" s="13"/>
    </row>
    <row r="22" ht="18" customHeight="1" spans="1:10">
      <c r="A22" s="5"/>
      <c r="B22" s="6" t="s">
        <v>35</v>
      </c>
      <c r="C22" s="6" t="s">
        <v>36</v>
      </c>
      <c r="D22" s="7">
        <v>1</v>
      </c>
      <c r="E22" s="6" t="s">
        <v>14</v>
      </c>
      <c r="F22" s="7">
        <v>4</v>
      </c>
      <c r="G22" s="6" t="s">
        <v>15</v>
      </c>
      <c r="H22" s="7">
        <v>1200</v>
      </c>
      <c r="I22" s="7">
        <f t="shared" si="1"/>
        <v>4800</v>
      </c>
      <c r="J22" s="13"/>
    </row>
    <row r="23" ht="18" customHeight="1" spans="1:10">
      <c r="A23" s="5"/>
      <c r="B23" s="6" t="s">
        <v>37</v>
      </c>
      <c r="C23" s="6" t="s">
        <v>38</v>
      </c>
      <c r="D23" s="7">
        <v>1</v>
      </c>
      <c r="E23" s="6" t="s">
        <v>14</v>
      </c>
      <c r="F23" s="7">
        <v>1</v>
      </c>
      <c r="G23" s="6" t="s">
        <v>15</v>
      </c>
      <c r="H23" s="7">
        <v>12000</v>
      </c>
      <c r="I23" s="7">
        <f t="shared" si="1"/>
        <v>12000</v>
      </c>
      <c r="J23" s="13"/>
    </row>
    <row r="24" ht="18" customHeight="1" spans="1:10">
      <c r="A24" s="5"/>
      <c r="B24" s="6" t="s">
        <v>37</v>
      </c>
      <c r="C24" s="6" t="s">
        <v>39</v>
      </c>
      <c r="D24" s="7">
        <v>1</v>
      </c>
      <c r="E24" s="6" t="s">
        <v>14</v>
      </c>
      <c r="F24" s="7">
        <v>4</v>
      </c>
      <c r="G24" s="6" t="s">
        <v>15</v>
      </c>
      <c r="H24" s="7">
        <v>4000</v>
      </c>
      <c r="I24" s="7">
        <f t="shared" si="1"/>
        <v>16000</v>
      </c>
      <c r="J24" s="13"/>
    </row>
    <row r="25" ht="18" customHeight="1" spans="1:10">
      <c r="A25" s="5"/>
      <c r="B25" s="6" t="s">
        <v>40</v>
      </c>
      <c r="C25" s="6" t="s">
        <v>41</v>
      </c>
      <c r="D25" s="7">
        <v>1</v>
      </c>
      <c r="E25" s="6" t="s">
        <v>14</v>
      </c>
      <c r="F25" s="7">
        <v>5</v>
      </c>
      <c r="G25" s="6" t="s">
        <v>15</v>
      </c>
      <c r="H25" s="7">
        <v>9600</v>
      </c>
      <c r="I25" s="7">
        <f t="shared" si="1"/>
        <v>48000</v>
      </c>
      <c r="J25" s="13"/>
    </row>
    <row r="26" ht="18" customHeight="1" spans="1:10">
      <c r="A26" s="5"/>
      <c r="B26" s="9" t="s">
        <v>27</v>
      </c>
      <c r="C26" s="9"/>
      <c r="D26" s="9"/>
      <c r="E26" s="9"/>
      <c r="F26" s="9"/>
      <c r="G26" s="9"/>
      <c r="H26" s="9"/>
      <c r="I26" s="15">
        <f>SUM(I19:I25)</f>
        <v>117200</v>
      </c>
      <c r="J26" s="16"/>
    </row>
    <row r="27" ht="18" customHeight="1" spans="1:10">
      <c r="A27" s="5" t="s">
        <v>42</v>
      </c>
      <c r="B27" s="6" t="s">
        <v>43</v>
      </c>
      <c r="C27" s="6" t="s">
        <v>44</v>
      </c>
      <c r="D27" s="6">
        <v>28</v>
      </c>
      <c r="E27" s="6" t="s">
        <v>31</v>
      </c>
      <c r="F27" s="7">
        <v>5</v>
      </c>
      <c r="G27" s="6" t="s">
        <v>15</v>
      </c>
      <c r="H27" s="11">
        <v>500</v>
      </c>
      <c r="I27" s="7">
        <f t="shared" si="0"/>
        <v>70000</v>
      </c>
      <c r="J27" s="13"/>
    </row>
    <row r="28" ht="18" customHeight="1" spans="1:10">
      <c r="A28" s="5"/>
      <c r="B28" s="6" t="s">
        <v>45</v>
      </c>
      <c r="C28" s="6" t="s">
        <v>46</v>
      </c>
      <c r="D28" s="6">
        <v>2</v>
      </c>
      <c r="E28" s="6" t="s">
        <v>47</v>
      </c>
      <c r="F28" s="7">
        <v>5</v>
      </c>
      <c r="G28" s="6" t="s">
        <v>15</v>
      </c>
      <c r="H28" s="11">
        <v>500</v>
      </c>
      <c r="I28" s="7">
        <f t="shared" si="0"/>
        <v>5000</v>
      </c>
      <c r="J28" s="13"/>
    </row>
    <row r="29" ht="18" customHeight="1" spans="1:10">
      <c r="A29" s="5"/>
      <c r="B29" s="6" t="s">
        <v>48</v>
      </c>
      <c r="C29" s="6" t="s">
        <v>49</v>
      </c>
      <c r="D29" s="6">
        <v>1</v>
      </c>
      <c r="E29" s="6" t="s">
        <v>47</v>
      </c>
      <c r="F29" s="7">
        <v>5</v>
      </c>
      <c r="G29" s="6" t="s">
        <v>15</v>
      </c>
      <c r="H29" s="6">
        <v>200</v>
      </c>
      <c r="I29" s="7">
        <f t="shared" si="0"/>
        <v>1000</v>
      </c>
      <c r="J29" s="13"/>
    </row>
    <row r="30" ht="18" customHeight="1" spans="1:10">
      <c r="A30" s="5"/>
      <c r="B30" s="6" t="s">
        <v>50</v>
      </c>
      <c r="C30" s="6" t="s">
        <v>51</v>
      </c>
      <c r="D30" s="6">
        <v>1</v>
      </c>
      <c r="E30" s="6" t="s">
        <v>47</v>
      </c>
      <c r="F30" s="7">
        <v>5</v>
      </c>
      <c r="G30" s="6" t="s">
        <v>15</v>
      </c>
      <c r="H30" s="6">
        <v>1000</v>
      </c>
      <c r="I30" s="7">
        <f t="shared" si="0"/>
        <v>5000</v>
      </c>
      <c r="J30" s="13"/>
    </row>
    <row r="31" ht="18" customHeight="1" spans="1:10">
      <c r="A31" s="5"/>
      <c r="B31" s="6" t="s">
        <v>52</v>
      </c>
      <c r="C31" s="6" t="s">
        <v>53</v>
      </c>
      <c r="D31" s="6">
        <v>5</v>
      </c>
      <c r="E31" s="6" t="s">
        <v>47</v>
      </c>
      <c r="F31" s="7">
        <v>5</v>
      </c>
      <c r="G31" s="6" t="s">
        <v>15</v>
      </c>
      <c r="H31" s="6">
        <v>300</v>
      </c>
      <c r="I31" s="7">
        <v>0</v>
      </c>
      <c r="J31" s="13"/>
    </row>
    <row r="32" ht="18" customHeight="1" spans="1:10">
      <c r="A32" s="5"/>
      <c r="B32" s="6" t="s">
        <v>54</v>
      </c>
      <c r="C32" s="6" t="s">
        <v>55</v>
      </c>
      <c r="D32" s="6">
        <v>1</v>
      </c>
      <c r="E32" s="6" t="s">
        <v>47</v>
      </c>
      <c r="F32" s="7">
        <v>5</v>
      </c>
      <c r="G32" s="6" t="s">
        <v>15</v>
      </c>
      <c r="H32" s="6">
        <v>300</v>
      </c>
      <c r="I32" s="7">
        <v>0</v>
      </c>
      <c r="J32" s="13"/>
    </row>
    <row r="33" ht="18" customHeight="1" spans="1:10">
      <c r="A33" s="5"/>
      <c r="B33" s="6" t="s">
        <v>56</v>
      </c>
      <c r="C33" s="6" t="s">
        <v>57</v>
      </c>
      <c r="D33" s="6">
        <v>2</v>
      </c>
      <c r="E33" s="6" t="s">
        <v>47</v>
      </c>
      <c r="F33" s="7">
        <v>5</v>
      </c>
      <c r="G33" s="6" t="s">
        <v>15</v>
      </c>
      <c r="H33" s="6">
        <v>300</v>
      </c>
      <c r="I33" s="7">
        <f t="shared" si="0"/>
        <v>3000</v>
      </c>
      <c r="J33" s="13"/>
    </row>
    <row r="34" ht="18" customHeight="1" spans="1:10">
      <c r="A34" s="5"/>
      <c r="B34" s="6" t="s">
        <v>58</v>
      </c>
      <c r="C34" s="6" t="s">
        <v>59</v>
      </c>
      <c r="D34" s="6">
        <v>1</v>
      </c>
      <c r="E34" s="6" t="s">
        <v>47</v>
      </c>
      <c r="F34" s="7">
        <v>5</v>
      </c>
      <c r="G34" s="6" t="s">
        <v>15</v>
      </c>
      <c r="H34" s="6">
        <v>300</v>
      </c>
      <c r="I34" s="7">
        <v>0</v>
      </c>
      <c r="J34" s="13"/>
    </row>
    <row r="35" ht="18" customHeight="1" spans="1:10">
      <c r="A35" s="5"/>
      <c r="B35" s="6" t="s">
        <v>60</v>
      </c>
      <c r="C35" s="6"/>
      <c r="D35" s="6">
        <v>1</v>
      </c>
      <c r="E35" s="6" t="s">
        <v>47</v>
      </c>
      <c r="F35" s="7">
        <v>5</v>
      </c>
      <c r="G35" s="6" t="s">
        <v>15</v>
      </c>
      <c r="H35" s="6">
        <v>500</v>
      </c>
      <c r="I35" s="7">
        <v>0</v>
      </c>
      <c r="J35" s="13"/>
    </row>
    <row r="36" ht="18" customHeight="1" spans="1:10">
      <c r="A36" s="5"/>
      <c r="B36" s="6" t="s">
        <v>61</v>
      </c>
      <c r="C36" s="6" t="s">
        <v>62</v>
      </c>
      <c r="D36" s="6">
        <v>4</v>
      </c>
      <c r="E36" s="6" t="s">
        <v>47</v>
      </c>
      <c r="F36" s="7">
        <v>5</v>
      </c>
      <c r="G36" s="6" t="s">
        <v>15</v>
      </c>
      <c r="H36" s="6">
        <v>800</v>
      </c>
      <c r="I36" s="7">
        <f t="shared" si="0"/>
        <v>16000</v>
      </c>
      <c r="J36" s="13"/>
    </row>
    <row r="37" ht="18" customHeight="1" spans="1:10">
      <c r="A37" s="5"/>
      <c r="B37" s="6" t="s">
        <v>63</v>
      </c>
      <c r="C37" s="6" t="s">
        <v>64</v>
      </c>
      <c r="D37" s="6">
        <v>1</v>
      </c>
      <c r="E37" s="6" t="s">
        <v>47</v>
      </c>
      <c r="F37" s="7">
        <v>5</v>
      </c>
      <c r="G37" s="6" t="s">
        <v>15</v>
      </c>
      <c r="H37" s="6">
        <v>1000</v>
      </c>
      <c r="I37" s="7">
        <f t="shared" si="0"/>
        <v>5000</v>
      </c>
      <c r="J37" s="13"/>
    </row>
    <row r="38" ht="18" customHeight="1" spans="1:10">
      <c r="A38" s="5"/>
      <c r="B38" s="6" t="s">
        <v>65</v>
      </c>
      <c r="C38" s="6" t="s">
        <v>66</v>
      </c>
      <c r="D38" s="6">
        <v>4</v>
      </c>
      <c r="E38" s="6" t="s">
        <v>47</v>
      </c>
      <c r="F38" s="7">
        <v>5</v>
      </c>
      <c r="G38" s="6" t="s">
        <v>15</v>
      </c>
      <c r="H38" s="6">
        <v>300</v>
      </c>
      <c r="I38" s="7">
        <f t="shared" si="0"/>
        <v>6000</v>
      </c>
      <c r="J38" s="13"/>
    </row>
    <row r="39" ht="18" customHeight="1" spans="1:10">
      <c r="A39" s="5"/>
      <c r="B39" s="6" t="s">
        <v>67</v>
      </c>
      <c r="C39" s="6" t="s">
        <v>68</v>
      </c>
      <c r="D39" s="6">
        <v>2</v>
      </c>
      <c r="E39" s="6" t="s">
        <v>47</v>
      </c>
      <c r="F39" s="7">
        <v>5</v>
      </c>
      <c r="G39" s="6" t="s">
        <v>15</v>
      </c>
      <c r="H39" s="6">
        <v>200</v>
      </c>
      <c r="I39" s="7">
        <v>0</v>
      </c>
      <c r="J39" s="13"/>
    </row>
    <row r="40" ht="18" customHeight="1" spans="1:10">
      <c r="A40" s="5"/>
      <c r="B40" s="6" t="s">
        <v>69</v>
      </c>
      <c r="C40" s="6" t="s">
        <v>70</v>
      </c>
      <c r="D40" s="6">
        <v>1</v>
      </c>
      <c r="E40" s="6" t="s">
        <v>47</v>
      </c>
      <c r="F40" s="7">
        <v>5</v>
      </c>
      <c r="G40" s="6" t="s">
        <v>15</v>
      </c>
      <c r="H40" s="6">
        <v>200</v>
      </c>
      <c r="I40" s="7">
        <f t="shared" si="0"/>
        <v>1000</v>
      </c>
      <c r="J40" s="13"/>
    </row>
    <row r="41" ht="18" customHeight="1" spans="1:10">
      <c r="A41" s="5"/>
      <c r="B41" s="6" t="s">
        <v>71</v>
      </c>
      <c r="C41" s="6" t="s">
        <v>72</v>
      </c>
      <c r="D41" s="6">
        <v>1</v>
      </c>
      <c r="E41" s="6" t="s">
        <v>47</v>
      </c>
      <c r="F41" s="7">
        <v>5</v>
      </c>
      <c r="G41" s="6" t="s">
        <v>15</v>
      </c>
      <c r="H41" s="6">
        <v>500</v>
      </c>
      <c r="I41" s="7">
        <v>0</v>
      </c>
      <c r="J41" s="13"/>
    </row>
    <row r="42" ht="18" customHeight="1" spans="1:10">
      <c r="A42" s="5"/>
      <c r="B42" s="6" t="s">
        <v>60</v>
      </c>
      <c r="C42" s="6"/>
      <c r="D42" s="6">
        <v>1</v>
      </c>
      <c r="E42" s="6" t="s">
        <v>47</v>
      </c>
      <c r="F42" s="7">
        <v>5</v>
      </c>
      <c r="G42" s="6" t="s">
        <v>15</v>
      </c>
      <c r="H42" s="6">
        <v>500</v>
      </c>
      <c r="I42" s="7">
        <v>0</v>
      </c>
      <c r="J42" s="13"/>
    </row>
    <row r="43" ht="18" customHeight="1" spans="1:10">
      <c r="A43" s="5"/>
      <c r="B43" s="6" t="s">
        <v>73</v>
      </c>
      <c r="C43" s="6" t="s">
        <v>74</v>
      </c>
      <c r="D43" s="6">
        <v>12</v>
      </c>
      <c r="E43" s="6" t="s">
        <v>47</v>
      </c>
      <c r="F43" s="7">
        <v>5</v>
      </c>
      <c r="G43" s="6" t="s">
        <v>15</v>
      </c>
      <c r="H43" s="11">
        <v>450</v>
      </c>
      <c r="I43" s="7">
        <f t="shared" si="0"/>
        <v>27000</v>
      </c>
      <c r="J43" s="13"/>
    </row>
    <row r="44" ht="18" customHeight="1" spans="1:10">
      <c r="A44" s="5"/>
      <c r="B44" s="6" t="s">
        <v>75</v>
      </c>
      <c r="C44" s="6" t="s">
        <v>76</v>
      </c>
      <c r="D44" s="6">
        <v>8</v>
      </c>
      <c r="E44" s="6" t="s">
        <v>47</v>
      </c>
      <c r="F44" s="7">
        <v>5</v>
      </c>
      <c r="G44" s="6" t="s">
        <v>15</v>
      </c>
      <c r="H44" s="6">
        <v>350</v>
      </c>
      <c r="I44" s="7">
        <f t="shared" si="0"/>
        <v>14000</v>
      </c>
      <c r="J44" s="13"/>
    </row>
    <row r="45" ht="18" customHeight="1" spans="1:10">
      <c r="A45" s="5"/>
      <c r="B45" s="6" t="s">
        <v>77</v>
      </c>
      <c r="C45" s="6" t="s">
        <v>78</v>
      </c>
      <c r="D45" s="6">
        <v>8</v>
      </c>
      <c r="E45" s="6" t="s">
        <v>47</v>
      </c>
      <c r="F45" s="7">
        <v>5</v>
      </c>
      <c r="G45" s="6" t="s">
        <v>15</v>
      </c>
      <c r="H45" s="6">
        <v>120</v>
      </c>
      <c r="I45" s="7">
        <f t="shared" si="0"/>
        <v>4800</v>
      </c>
      <c r="J45" s="13"/>
    </row>
    <row r="46" ht="18" customHeight="1" spans="1:10">
      <c r="A46" s="5"/>
      <c r="B46" s="6" t="s">
        <v>79</v>
      </c>
      <c r="C46" s="6" t="s">
        <v>80</v>
      </c>
      <c r="D46" s="6">
        <v>1</v>
      </c>
      <c r="E46" s="6" t="s">
        <v>47</v>
      </c>
      <c r="F46" s="7">
        <v>5</v>
      </c>
      <c r="G46" s="6" t="s">
        <v>15</v>
      </c>
      <c r="H46" s="6">
        <v>800</v>
      </c>
      <c r="I46" s="7">
        <f t="shared" si="0"/>
        <v>4000</v>
      </c>
      <c r="J46" s="13"/>
    </row>
    <row r="47" ht="18" customHeight="1" spans="1:10">
      <c r="A47" s="5"/>
      <c r="B47" s="6" t="s">
        <v>81</v>
      </c>
      <c r="C47" s="6" t="s">
        <v>82</v>
      </c>
      <c r="D47" s="6">
        <v>1</v>
      </c>
      <c r="E47" s="6" t="s">
        <v>47</v>
      </c>
      <c r="F47" s="7">
        <v>5</v>
      </c>
      <c r="G47" s="6" t="s">
        <v>15</v>
      </c>
      <c r="H47" s="6">
        <v>200</v>
      </c>
      <c r="I47" s="7">
        <f t="shared" si="0"/>
        <v>1000</v>
      </c>
      <c r="J47" s="13"/>
    </row>
    <row r="48" ht="18" customHeight="1" spans="1:10">
      <c r="A48" s="5"/>
      <c r="B48" s="6" t="s">
        <v>83</v>
      </c>
      <c r="C48" s="6" t="s">
        <v>84</v>
      </c>
      <c r="D48" s="6">
        <v>1</v>
      </c>
      <c r="E48" s="6" t="s">
        <v>47</v>
      </c>
      <c r="F48" s="7">
        <v>5</v>
      </c>
      <c r="G48" s="6" t="s">
        <v>15</v>
      </c>
      <c r="H48" s="6">
        <v>350</v>
      </c>
      <c r="I48" s="7">
        <f t="shared" si="0"/>
        <v>1750</v>
      </c>
      <c r="J48" s="13"/>
    </row>
    <row r="49" ht="18" customHeight="1" spans="1:10">
      <c r="A49" s="5"/>
      <c r="B49" s="6" t="s">
        <v>58</v>
      </c>
      <c r="C49" s="6" t="s">
        <v>59</v>
      </c>
      <c r="D49" s="6">
        <v>1</v>
      </c>
      <c r="E49" s="6" t="s">
        <v>47</v>
      </c>
      <c r="F49" s="7">
        <v>5</v>
      </c>
      <c r="G49" s="6" t="s">
        <v>15</v>
      </c>
      <c r="H49" s="6">
        <v>300</v>
      </c>
      <c r="I49" s="7">
        <v>0</v>
      </c>
      <c r="J49" s="13"/>
    </row>
    <row r="50" ht="18" customHeight="1" spans="1:10">
      <c r="A50" s="5"/>
      <c r="B50" s="6" t="s">
        <v>85</v>
      </c>
      <c r="C50" s="6" t="s">
        <v>86</v>
      </c>
      <c r="D50" s="6">
        <v>30</v>
      </c>
      <c r="E50" s="6" t="s">
        <v>87</v>
      </c>
      <c r="F50" s="7">
        <v>5</v>
      </c>
      <c r="G50" s="6" t="s">
        <v>15</v>
      </c>
      <c r="H50" s="6">
        <v>80</v>
      </c>
      <c r="I50" s="7">
        <f t="shared" si="0"/>
        <v>12000</v>
      </c>
      <c r="J50" s="13"/>
    </row>
    <row r="51" ht="18" customHeight="1" spans="1:10">
      <c r="A51" s="5"/>
      <c r="B51" s="6" t="s">
        <v>88</v>
      </c>
      <c r="C51" s="6" t="s">
        <v>89</v>
      </c>
      <c r="D51" s="6">
        <v>4</v>
      </c>
      <c r="E51" s="6" t="s">
        <v>47</v>
      </c>
      <c r="F51" s="7">
        <v>5</v>
      </c>
      <c r="G51" s="6" t="s">
        <v>15</v>
      </c>
      <c r="H51" s="6">
        <v>200</v>
      </c>
      <c r="I51" s="7">
        <f t="shared" si="0"/>
        <v>4000</v>
      </c>
      <c r="J51" s="13"/>
    </row>
    <row r="52" ht="18" customHeight="1" spans="1:10">
      <c r="A52" s="5"/>
      <c r="B52" s="6" t="s">
        <v>90</v>
      </c>
      <c r="C52" s="6" t="s">
        <v>91</v>
      </c>
      <c r="D52" s="6">
        <v>1</v>
      </c>
      <c r="E52" s="6" t="s">
        <v>47</v>
      </c>
      <c r="F52" s="7">
        <v>5</v>
      </c>
      <c r="G52" s="6" t="s">
        <v>15</v>
      </c>
      <c r="H52" s="6">
        <v>300</v>
      </c>
      <c r="I52" s="7">
        <f t="shared" si="0"/>
        <v>1500</v>
      </c>
      <c r="J52" s="13"/>
    </row>
    <row r="53" ht="18" customHeight="1" spans="1:10">
      <c r="A53" s="5"/>
      <c r="B53" s="6" t="s">
        <v>60</v>
      </c>
      <c r="C53" s="6"/>
      <c r="D53" s="6">
        <v>1</v>
      </c>
      <c r="E53" s="6" t="s">
        <v>47</v>
      </c>
      <c r="F53" s="7">
        <v>5</v>
      </c>
      <c r="G53" s="6" t="s">
        <v>15</v>
      </c>
      <c r="H53" s="6">
        <v>500</v>
      </c>
      <c r="I53" s="7">
        <v>0</v>
      </c>
      <c r="J53" s="13"/>
    </row>
    <row r="54" ht="18" customHeight="1" spans="1:10">
      <c r="A54" s="5"/>
      <c r="B54" s="6" t="s">
        <v>37</v>
      </c>
      <c r="C54" s="6" t="s">
        <v>92</v>
      </c>
      <c r="D54" s="7">
        <v>1</v>
      </c>
      <c r="E54" s="6" t="s">
        <v>14</v>
      </c>
      <c r="F54" s="7">
        <v>4</v>
      </c>
      <c r="G54" s="6" t="s">
        <v>15</v>
      </c>
      <c r="H54" s="7">
        <v>2400</v>
      </c>
      <c r="I54" s="7">
        <f t="shared" si="0"/>
        <v>9600</v>
      </c>
      <c r="J54" s="13"/>
    </row>
    <row r="55" ht="18" customHeight="1" spans="1:10">
      <c r="A55" s="5"/>
      <c r="B55" s="6" t="s">
        <v>40</v>
      </c>
      <c r="C55" s="6" t="s">
        <v>93</v>
      </c>
      <c r="D55" s="7">
        <v>1</v>
      </c>
      <c r="E55" s="6" t="s">
        <v>14</v>
      </c>
      <c r="F55" s="7">
        <v>5</v>
      </c>
      <c r="G55" s="6" t="s">
        <v>15</v>
      </c>
      <c r="H55" s="7">
        <v>7200</v>
      </c>
      <c r="I55" s="7">
        <f t="shared" si="0"/>
        <v>36000</v>
      </c>
      <c r="J55" s="13"/>
    </row>
    <row r="56" ht="18" customHeight="1" spans="1:10">
      <c r="A56" s="5"/>
      <c r="B56" s="9" t="s">
        <v>27</v>
      </c>
      <c r="C56" s="9"/>
      <c r="D56" s="9"/>
      <c r="E56" s="9"/>
      <c r="F56" s="9"/>
      <c r="G56" s="9"/>
      <c r="H56" s="9"/>
      <c r="I56" s="15">
        <f>SUM(I27:I55)</f>
        <v>227650</v>
      </c>
      <c r="J56" s="16"/>
    </row>
    <row r="57" ht="18" customHeight="1" spans="1:10">
      <c r="A57" s="5" t="s">
        <v>94</v>
      </c>
      <c r="B57" s="6" t="s">
        <v>95</v>
      </c>
      <c r="C57" s="6" t="s">
        <v>96</v>
      </c>
      <c r="D57" s="7">
        <v>1</v>
      </c>
      <c r="E57" s="6" t="s">
        <v>47</v>
      </c>
      <c r="F57" s="7">
        <v>1</v>
      </c>
      <c r="G57" s="6" t="s">
        <v>97</v>
      </c>
      <c r="H57" s="7">
        <v>30000</v>
      </c>
      <c r="I57" s="7">
        <f t="shared" si="0"/>
        <v>30000</v>
      </c>
      <c r="J57" s="13"/>
    </row>
    <row r="58" ht="18" customHeight="1" spans="1:10">
      <c r="A58" s="5"/>
      <c r="B58" s="6" t="s">
        <v>98</v>
      </c>
      <c r="C58" s="6" t="s">
        <v>99</v>
      </c>
      <c r="D58" s="7">
        <v>1</v>
      </c>
      <c r="E58" s="6" t="s">
        <v>47</v>
      </c>
      <c r="F58" s="7">
        <v>1</v>
      </c>
      <c r="G58" s="6" t="s">
        <v>97</v>
      </c>
      <c r="H58" s="7">
        <v>30000</v>
      </c>
      <c r="I58" s="7">
        <f t="shared" si="0"/>
        <v>30000</v>
      </c>
      <c r="J58" s="13"/>
    </row>
    <row r="59" ht="18" customHeight="1" spans="1:10">
      <c r="A59" s="5"/>
      <c r="B59" s="6" t="s">
        <v>100</v>
      </c>
      <c r="C59" s="6" t="s">
        <v>101</v>
      </c>
      <c r="D59" s="7">
        <v>1</v>
      </c>
      <c r="E59" s="6" t="s">
        <v>47</v>
      </c>
      <c r="F59" s="7">
        <v>1</v>
      </c>
      <c r="G59" s="6" t="s">
        <v>97</v>
      </c>
      <c r="H59" s="7">
        <v>14071.1</v>
      </c>
      <c r="I59" s="7">
        <f t="shared" si="0"/>
        <v>14071.1</v>
      </c>
      <c r="J59" s="13"/>
    </row>
    <row r="60" ht="18" customHeight="1" spans="1:10">
      <c r="A60" s="5"/>
      <c r="B60" s="9" t="s">
        <v>27</v>
      </c>
      <c r="C60" s="9"/>
      <c r="D60" s="9"/>
      <c r="E60" s="9"/>
      <c r="F60" s="9"/>
      <c r="G60" s="9"/>
      <c r="H60" s="9"/>
      <c r="I60" s="15">
        <f>SUM(I57:I59)</f>
        <v>74071.1</v>
      </c>
      <c r="J60" s="16"/>
    </row>
    <row r="61" ht="18" customHeight="1" spans="1:10">
      <c r="A61" s="5" t="s">
        <v>102</v>
      </c>
      <c r="B61" s="6" t="s">
        <v>103</v>
      </c>
      <c r="C61" s="6" t="s">
        <v>104</v>
      </c>
      <c r="D61" s="7">
        <v>12</v>
      </c>
      <c r="E61" s="6" t="s">
        <v>105</v>
      </c>
      <c r="F61" s="7">
        <v>5</v>
      </c>
      <c r="G61" s="6" t="s">
        <v>15</v>
      </c>
      <c r="H61" s="7">
        <v>300</v>
      </c>
      <c r="I61" s="7">
        <f t="shared" si="0"/>
        <v>18000</v>
      </c>
      <c r="J61" s="13"/>
    </row>
    <row r="62" ht="18" customHeight="1" spans="1:10">
      <c r="A62" s="5"/>
      <c r="B62" s="6" t="s">
        <v>106</v>
      </c>
      <c r="C62" s="6" t="s">
        <v>107</v>
      </c>
      <c r="D62" s="7">
        <v>6</v>
      </c>
      <c r="E62" s="6" t="s">
        <v>105</v>
      </c>
      <c r="F62" s="7">
        <v>5</v>
      </c>
      <c r="G62" s="6" t="s">
        <v>15</v>
      </c>
      <c r="H62" s="7">
        <v>600</v>
      </c>
      <c r="I62" s="7">
        <f t="shared" si="0"/>
        <v>18000</v>
      </c>
      <c r="J62" s="13" t="s">
        <v>19</v>
      </c>
    </row>
    <row r="63" ht="18" customHeight="1" spans="1:10">
      <c r="A63" s="5"/>
      <c r="B63" s="9" t="s">
        <v>27</v>
      </c>
      <c r="C63" s="9"/>
      <c r="D63" s="9"/>
      <c r="E63" s="9"/>
      <c r="F63" s="9"/>
      <c r="G63" s="9"/>
      <c r="H63" s="9"/>
      <c r="I63" s="15">
        <f>SUM(I61:I62)</f>
        <v>36000</v>
      </c>
      <c r="J63" s="16"/>
    </row>
    <row r="64" ht="18" customHeight="1" spans="1:10">
      <c r="A64" s="5" t="s">
        <v>108</v>
      </c>
      <c r="B64" s="6" t="s">
        <v>109</v>
      </c>
      <c r="C64" s="6" t="s">
        <v>110</v>
      </c>
      <c r="D64" s="7">
        <v>1</v>
      </c>
      <c r="E64" s="6" t="s">
        <v>111</v>
      </c>
      <c r="F64" s="7">
        <v>1</v>
      </c>
      <c r="G64" s="6" t="s">
        <v>97</v>
      </c>
      <c r="H64" s="7">
        <v>3500</v>
      </c>
      <c r="I64" s="7">
        <f>D64*F64*H64</f>
        <v>3500</v>
      </c>
      <c r="J64" s="13"/>
    </row>
    <row r="65" ht="18" customHeight="1" spans="1:10">
      <c r="A65" s="5"/>
      <c r="B65" s="6" t="s">
        <v>112</v>
      </c>
      <c r="C65" s="6" t="s">
        <v>113</v>
      </c>
      <c r="D65" s="7">
        <v>1</v>
      </c>
      <c r="E65" s="6" t="s">
        <v>111</v>
      </c>
      <c r="F65" s="7">
        <v>1</v>
      </c>
      <c r="G65" s="6" t="s">
        <v>97</v>
      </c>
      <c r="H65" s="7">
        <v>3500</v>
      </c>
      <c r="I65" s="7">
        <f t="shared" ref="I65:I69" si="2">D65*F65*H65</f>
        <v>3500</v>
      </c>
      <c r="J65" s="13"/>
    </row>
    <row r="66" ht="18" customHeight="1" spans="1:10">
      <c r="A66" s="5"/>
      <c r="B66" s="6" t="s">
        <v>114</v>
      </c>
      <c r="C66" s="6" t="s">
        <v>115</v>
      </c>
      <c r="D66" s="7">
        <v>1</v>
      </c>
      <c r="E66" s="6" t="s">
        <v>111</v>
      </c>
      <c r="F66" s="7">
        <v>1</v>
      </c>
      <c r="G66" s="6" t="s">
        <v>97</v>
      </c>
      <c r="H66" s="7">
        <v>1000</v>
      </c>
      <c r="I66" s="7">
        <f t="shared" si="2"/>
        <v>1000</v>
      </c>
      <c r="J66" s="13"/>
    </row>
    <row r="67" ht="18" customHeight="1" spans="1:10">
      <c r="A67" s="5"/>
      <c r="B67" s="6" t="s">
        <v>116</v>
      </c>
      <c r="C67" s="6" t="s">
        <v>117</v>
      </c>
      <c r="D67" s="7">
        <v>1</v>
      </c>
      <c r="E67" s="6" t="s">
        <v>111</v>
      </c>
      <c r="F67" s="7">
        <v>1</v>
      </c>
      <c r="G67" s="6" t="s">
        <v>97</v>
      </c>
      <c r="H67" s="7">
        <v>500</v>
      </c>
      <c r="I67" s="7">
        <f t="shared" si="2"/>
        <v>500</v>
      </c>
      <c r="J67" s="13"/>
    </row>
    <row r="68" ht="18" customHeight="1" spans="1:10">
      <c r="A68" s="5"/>
      <c r="B68" s="6" t="s">
        <v>118</v>
      </c>
      <c r="C68" s="6" t="s">
        <v>119</v>
      </c>
      <c r="D68" s="7">
        <v>1</v>
      </c>
      <c r="E68" s="6" t="s">
        <v>111</v>
      </c>
      <c r="F68" s="7">
        <v>1</v>
      </c>
      <c r="G68" s="6" t="s">
        <v>97</v>
      </c>
      <c r="H68" s="7">
        <v>500</v>
      </c>
      <c r="I68" s="7">
        <f t="shared" si="2"/>
        <v>500</v>
      </c>
      <c r="J68" s="13"/>
    </row>
    <row r="69" ht="18" customHeight="1" spans="1:10">
      <c r="A69" s="5"/>
      <c r="B69" s="6" t="s">
        <v>120</v>
      </c>
      <c r="C69" s="6" t="s">
        <v>119</v>
      </c>
      <c r="D69" s="7">
        <v>1</v>
      </c>
      <c r="E69" s="6" t="s">
        <v>14</v>
      </c>
      <c r="F69" s="7">
        <v>5</v>
      </c>
      <c r="G69" s="6" t="s">
        <v>15</v>
      </c>
      <c r="H69" s="7">
        <v>500</v>
      </c>
      <c r="I69" s="7">
        <f t="shared" si="2"/>
        <v>2500</v>
      </c>
      <c r="J69" s="13"/>
    </row>
    <row r="70" ht="18" customHeight="1" spans="1:10">
      <c r="A70" s="5"/>
      <c r="B70" s="9" t="s">
        <v>27</v>
      </c>
      <c r="C70" s="9"/>
      <c r="D70" s="9"/>
      <c r="E70" s="9"/>
      <c r="F70" s="9"/>
      <c r="G70" s="9"/>
      <c r="H70" s="9"/>
      <c r="I70" s="15">
        <f>SUM(I64:I69)</f>
        <v>11500</v>
      </c>
      <c r="J70" s="16"/>
    </row>
    <row r="71" ht="18" customHeight="1" spans="1:10">
      <c r="A71" s="5" t="s">
        <v>121</v>
      </c>
      <c r="B71" s="6" t="s">
        <v>122</v>
      </c>
      <c r="C71" s="6" t="s">
        <v>119</v>
      </c>
      <c r="D71" s="7">
        <v>1</v>
      </c>
      <c r="E71" s="6" t="s">
        <v>14</v>
      </c>
      <c r="F71" s="7">
        <v>1</v>
      </c>
      <c r="G71" s="6" t="s">
        <v>15</v>
      </c>
      <c r="H71" s="7">
        <v>600</v>
      </c>
      <c r="I71" s="7">
        <f>D71*F71*H71</f>
        <v>600</v>
      </c>
      <c r="J71" s="13"/>
    </row>
    <row r="72" ht="18" customHeight="1" spans="1:10">
      <c r="A72" s="5"/>
      <c r="B72" s="6" t="s">
        <v>123</v>
      </c>
      <c r="C72" s="6" t="s">
        <v>119</v>
      </c>
      <c r="D72" s="7">
        <v>1</v>
      </c>
      <c r="E72" s="6" t="s">
        <v>14</v>
      </c>
      <c r="F72" s="7">
        <v>5</v>
      </c>
      <c r="G72" s="6" t="s">
        <v>15</v>
      </c>
      <c r="H72" s="7">
        <v>300</v>
      </c>
      <c r="I72" s="7">
        <f>D72*F72*H72</f>
        <v>1500</v>
      </c>
      <c r="J72" s="13"/>
    </row>
    <row r="73" ht="18" customHeight="1" spans="1:10">
      <c r="A73" s="5"/>
      <c r="B73" s="9" t="s">
        <v>27</v>
      </c>
      <c r="C73" s="9"/>
      <c r="D73" s="9"/>
      <c r="E73" s="9"/>
      <c r="F73" s="9"/>
      <c r="G73" s="9"/>
      <c r="H73" s="9"/>
      <c r="I73" s="15">
        <f>SUM(I71:I72)</f>
        <v>2100</v>
      </c>
      <c r="J73" s="16"/>
    </row>
    <row r="74" ht="18" customHeight="1" spans="1:10">
      <c r="A74" s="17" t="s">
        <v>124</v>
      </c>
      <c r="B74" s="6" t="s">
        <v>125</v>
      </c>
      <c r="C74" s="6" t="s">
        <v>126</v>
      </c>
      <c r="D74" s="7">
        <v>4</v>
      </c>
      <c r="E74" s="6" t="s">
        <v>105</v>
      </c>
      <c r="F74" s="7">
        <v>1</v>
      </c>
      <c r="G74" s="6" t="s">
        <v>15</v>
      </c>
      <c r="H74" s="7">
        <v>300</v>
      </c>
      <c r="I74" s="7">
        <f t="shared" si="0"/>
        <v>1200</v>
      </c>
      <c r="J74" s="13" t="s">
        <v>19</v>
      </c>
    </row>
    <row r="75" ht="18" customHeight="1" spans="1:10">
      <c r="A75" s="18"/>
      <c r="B75" s="6" t="s">
        <v>127</v>
      </c>
      <c r="C75" s="6" t="s">
        <v>128</v>
      </c>
      <c r="D75" s="7">
        <v>1</v>
      </c>
      <c r="E75" s="6" t="s">
        <v>14</v>
      </c>
      <c r="F75" s="7">
        <v>1</v>
      </c>
      <c r="G75" s="6" t="s">
        <v>15</v>
      </c>
      <c r="H75" s="7">
        <v>6000</v>
      </c>
      <c r="I75" s="7">
        <f t="shared" si="0"/>
        <v>6000</v>
      </c>
      <c r="J75" s="13"/>
    </row>
    <row r="76" ht="18" customHeight="1" spans="1:10">
      <c r="A76" s="18"/>
      <c r="B76" s="6" t="s">
        <v>129</v>
      </c>
      <c r="C76" s="6" t="s">
        <v>130</v>
      </c>
      <c r="D76" s="7">
        <v>1</v>
      </c>
      <c r="E76" s="6" t="s">
        <v>14</v>
      </c>
      <c r="F76" s="7">
        <v>1</v>
      </c>
      <c r="G76" s="6" t="s">
        <v>15</v>
      </c>
      <c r="H76" s="7">
        <v>9300</v>
      </c>
      <c r="I76" s="7">
        <f t="shared" si="0"/>
        <v>9300</v>
      </c>
      <c r="J76" s="13"/>
    </row>
    <row r="77" ht="18" customHeight="1" spans="1:10">
      <c r="A77" s="18"/>
      <c r="B77" s="6" t="s">
        <v>131</v>
      </c>
      <c r="C77" s="6" t="s">
        <v>132</v>
      </c>
      <c r="D77" s="7">
        <v>1</v>
      </c>
      <c r="E77" s="6" t="s">
        <v>14</v>
      </c>
      <c r="F77" s="7">
        <v>1</v>
      </c>
      <c r="G77" s="6" t="s">
        <v>15</v>
      </c>
      <c r="H77" s="7">
        <v>20000</v>
      </c>
      <c r="I77" s="7">
        <f t="shared" si="0"/>
        <v>20000</v>
      </c>
      <c r="J77" s="13"/>
    </row>
    <row r="78" ht="18" customHeight="1" spans="1:10">
      <c r="A78" s="18"/>
      <c r="B78" s="6" t="s">
        <v>133</v>
      </c>
      <c r="C78" s="6" t="s">
        <v>134</v>
      </c>
      <c r="D78" s="7">
        <v>1</v>
      </c>
      <c r="E78" s="6" t="s">
        <v>14</v>
      </c>
      <c r="F78" s="7">
        <v>1</v>
      </c>
      <c r="G78" s="6" t="s">
        <v>15</v>
      </c>
      <c r="H78" s="7">
        <v>20000</v>
      </c>
      <c r="I78" s="7">
        <f t="shared" si="0"/>
        <v>20000</v>
      </c>
      <c r="J78" s="13"/>
    </row>
    <row r="79" ht="18" customHeight="1" spans="1:10">
      <c r="A79" s="18"/>
      <c r="B79" s="6" t="s">
        <v>135</v>
      </c>
      <c r="C79" s="6" t="s">
        <v>136</v>
      </c>
      <c r="D79" s="7">
        <v>1</v>
      </c>
      <c r="E79" s="6" t="s">
        <v>14</v>
      </c>
      <c r="F79" s="7">
        <v>1</v>
      </c>
      <c r="G79" s="6" t="s">
        <v>97</v>
      </c>
      <c r="H79" s="6">
        <v>12000</v>
      </c>
      <c r="I79" s="7">
        <f t="shared" si="0"/>
        <v>12000</v>
      </c>
      <c r="J79" s="13"/>
    </row>
    <row r="80" ht="18" customHeight="1" spans="1:10">
      <c r="A80" s="19"/>
      <c r="B80" s="9" t="s">
        <v>27</v>
      </c>
      <c r="C80" s="9"/>
      <c r="D80" s="9"/>
      <c r="E80" s="9"/>
      <c r="F80" s="9"/>
      <c r="G80" s="9"/>
      <c r="H80" s="9"/>
      <c r="I80" s="15">
        <f>SUM(I74:I79)</f>
        <v>68500</v>
      </c>
      <c r="J80" s="16"/>
    </row>
    <row r="81" ht="18" customHeight="1" spans="1:10">
      <c r="A81" s="17" t="s">
        <v>137</v>
      </c>
      <c r="B81" s="6" t="s">
        <v>138</v>
      </c>
      <c r="C81" s="6" t="s">
        <v>139</v>
      </c>
      <c r="D81" s="7">
        <v>1</v>
      </c>
      <c r="E81" s="6" t="s">
        <v>14</v>
      </c>
      <c r="F81" s="7">
        <v>1</v>
      </c>
      <c r="G81" s="6" t="s">
        <v>14</v>
      </c>
      <c r="H81" s="7">
        <v>31000</v>
      </c>
      <c r="I81" s="7">
        <f t="shared" si="0"/>
        <v>31000</v>
      </c>
      <c r="J81" s="13" t="s">
        <v>19</v>
      </c>
    </row>
    <row r="82" ht="18" customHeight="1" spans="1:10">
      <c r="A82" s="19"/>
      <c r="B82" s="9" t="s">
        <v>27</v>
      </c>
      <c r="C82" s="9"/>
      <c r="D82" s="9"/>
      <c r="E82" s="9"/>
      <c r="F82" s="9"/>
      <c r="G82" s="9"/>
      <c r="H82" s="9"/>
      <c r="I82" s="15">
        <f>SUM(I81)</f>
        <v>31000</v>
      </c>
      <c r="J82" s="16"/>
    </row>
    <row r="83" ht="18" customHeight="1" spans="1:10">
      <c r="A83" s="17" t="s">
        <v>140</v>
      </c>
      <c r="B83" s="6" t="s">
        <v>141</v>
      </c>
      <c r="C83" s="6"/>
      <c r="D83" s="7">
        <v>1</v>
      </c>
      <c r="E83" s="6" t="s">
        <v>14</v>
      </c>
      <c r="F83" s="7">
        <v>5</v>
      </c>
      <c r="G83" s="6" t="s">
        <v>15</v>
      </c>
      <c r="H83" s="7">
        <v>3000</v>
      </c>
      <c r="I83" s="7">
        <f t="shared" si="0"/>
        <v>15000</v>
      </c>
      <c r="J83" s="13" t="s">
        <v>19</v>
      </c>
    </row>
    <row r="84" ht="18" customHeight="1" spans="1:10">
      <c r="A84" s="18"/>
      <c r="B84" s="6" t="s">
        <v>142</v>
      </c>
      <c r="C84" s="6" t="s">
        <v>143</v>
      </c>
      <c r="D84" s="7">
        <v>1</v>
      </c>
      <c r="E84" s="6" t="s">
        <v>14</v>
      </c>
      <c r="F84" s="7">
        <v>5</v>
      </c>
      <c r="G84" s="6" t="s">
        <v>15</v>
      </c>
      <c r="H84" s="7">
        <v>3000</v>
      </c>
      <c r="I84" s="7">
        <f t="shared" si="0"/>
        <v>15000</v>
      </c>
      <c r="J84" s="13" t="s">
        <v>19</v>
      </c>
    </row>
    <row r="85" ht="18" customHeight="1" spans="1:10">
      <c r="A85" s="19"/>
      <c r="B85" s="9" t="s">
        <v>27</v>
      </c>
      <c r="C85" s="9"/>
      <c r="D85" s="9"/>
      <c r="E85" s="9"/>
      <c r="F85" s="9"/>
      <c r="G85" s="9"/>
      <c r="H85" s="9"/>
      <c r="I85" s="15">
        <f>SUM(I83:I84)</f>
        <v>30000</v>
      </c>
      <c r="J85" s="16"/>
    </row>
    <row r="86" ht="18" customHeight="1" spans="1:10">
      <c r="A86" s="5" t="s">
        <v>144</v>
      </c>
      <c r="B86" s="6" t="s">
        <v>145</v>
      </c>
      <c r="C86" s="6" t="s">
        <v>146</v>
      </c>
      <c r="D86" s="7">
        <v>1</v>
      </c>
      <c r="E86" s="6" t="s">
        <v>14</v>
      </c>
      <c r="F86" s="7">
        <v>5</v>
      </c>
      <c r="G86" s="6" t="s">
        <v>15</v>
      </c>
      <c r="H86" s="7">
        <v>2000</v>
      </c>
      <c r="I86" s="7">
        <f>D86*F86*H86</f>
        <v>10000</v>
      </c>
      <c r="J86" s="13" t="s">
        <v>19</v>
      </c>
    </row>
    <row r="87" ht="18" customHeight="1" spans="1:10">
      <c r="A87" s="5"/>
      <c r="B87" s="6" t="s">
        <v>147</v>
      </c>
      <c r="C87" s="6" t="s">
        <v>146</v>
      </c>
      <c r="D87" s="7">
        <v>1</v>
      </c>
      <c r="E87" s="6" t="s">
        <v>14</v>
      </c>
      <c r="F87" s="7">
        <v>5</v>
      </c>
      <c r="G87" s="6" t="s">
        <v>15</v>
      </c>
      <c r="H87" s="7">
        <v>3000</v>
      </c>
      <c r="I87" s="7">
        <f t="shared" ref="I87:I90" si="3">D87*F87*H87</f>
        <v>15000</v>
      </c>
      <c r="J87" s="13"/>
    </row>
    <row r="88" ht="18" customHeight="1" spans="1:10">
      <c r="A88" s="5"/>
      <c r="B88" s="6" t="s">
        <v>148</v>
      </c>
      <c r="C88" s="6" t="s">
        <v>149</v>
      </c>
      <c r="D88" s="7">
        <v>1</v>
      </c>
      <c r="E88" s="6" t="s">
        <v>14</v>
      </c>
      <c r="F88" s="7">
        <v>5</v>
      </c>
      <c r="G88" s="6" t="s">
        <v>15</v>
      </c>
      <c r="H88" s="7">
        <v>1500</v>
      </c>
      <c r="I88" s="7">
        <f t="shared" si="3"/>
        <v>7500</v>
      </c>
      <c r="J88" s="13"/>
    </row>
    <row r="89" ht="18" customHeight="1" spans="1:10">
      <c r="A89" s="5"/>
      <c r="B89" s="6" t="s">
        <v>150</v>
      </c>
      <c r="C89" s="6"/>
      <c r="D89" s="7">
        <v>1</v>
      </c>
      <c r="E89" s="6" t="s">
        <v>14</v>
      </c>
      <c r="F89" s="7">
        <v>5</v>
      </c>
      <c r="G89" s="6" t="s">
        <v>15</v>
      </c>
      <c r="H89" s="7">
        <v>2000</v>
      </c>
      <c r="I89" s="7">
        <f t="shared" si="3"/>
        <v>10000</v>
      </c>
      <c r="J89" s="13"/>
    </row>
    <row r="90" ht="18" customHeight="1" spans="1:10">
      <c r="A90" s="5"/>
      <c r="B90" s="6" t="s">
        <v>151</v>
      </c>
      <c r="C90" s="6"/>
      <c r="D90" s="7">
        <v>1</v>
      </c>
      <c r="E90" s="6" t="s">
        <v>14</v>
      </c>
      <c r="F90" s="7">
        <v>5</v>
      </c>
      <c r="G90" s="6" t="s">
        <v>15</v>
      </c>
      <c r="H90" s="7">
        <v>3000</v>
      </c>
      <c r="I90" s="7">
        <f t="shared" si="3"/>
        <v>15000</v>
      </c>
      <c r="J90" s="13"/>
    </row>
    <row r="91" ht="18" customHeight="1" spans="1:10">
      <c r="A91" s="5"/>
      <c r="B91" s="9" t="s">
        <v>27</v>
      </c>
      <c r="C91" s="9"/>
      <c r="D91" s="9"/>
      <c r="E91" s="9"/>
      <c r="F91" s="9"/>
      <c r="G91" s="9"/>
      <c r="H91" s="9"/>
      <c r="I91" s="15">
        <f>SUM(I86:I90)</f>
        <v>57500</v>
      </c>
      <c r="J91" s="16"/>
    </row>
    <row r="92" ht="18" customHeight="1" spans="1:10">
      <c r="A92" s="20"/>
      <c r="B92" s="21" t="s">
        <v>27</v>
      </c>
      <c r="C92" s="22"/>
      <c r="D92" s="22"/>
      <c r="E92" s="22"/>
      <c r="F92" s="22"/>
      <c r="G92" s="22"/>
      <c r="H92" s="23"/>
      <c r="I92" s="29">
        <f>I18+I26+I56+I60+I63+I70+I73+I80+I82+I85+I91</f>
        <v>1226415.1</v>
      </c>
      <c r="J92" s="30"/>
    </row>
    <row r="93" ht="18" customHeight="1" spans="1:10">
      <c r="A93" s="20"/>
      <c r="B93" s="21" t="s">
        <v>152</v>
      </c>
      <c r="C93" s="22"/>
      <c r="D93" s="22"/>
      <c r="E93" s="22"/>
      <c r="F93" s="22"/>
      <c r="G93" s="22"/>
      <c r="H93" s="23"/>
      <c r="I93" s="31">
        <f>I92*0.1</f>
        <v>122641.51</v>
      </c>
      <c r="J93" s="32"/>
    </row>
    <row r="94" ht="18" customHeight="1" spans="1:10">
      <c r="A94" s="20"/>
      <c r="B94" s="21" t="s">
        <v>153</v>
      </c>
      <c r="C94" s="22"/>
      <c r="D94" s="22"/>
      <c r="E94" s="22"/>
      <c r="F94" s="22"/>
      <c r="G94" s="22"/>
      <c r="H94" s="23"/>
      <c r="I94" s="29">
        <f>(I92+I93)*0.06</f>
        <v>80943.3966</v>
      </c>
      <c r="J94" s="30"/>
    </row>
    <row r="95" ht="18" customHeight="1" spans="1:10">
      <c r="A95" s="24"/>
      <c r="B95" s="25" t="s">
        <v>154</v>
      </c>
      <c r="C95" s="26"/>
      <c r="D95" s="26"/>
      <c r="E95" s="26"/>
      <c r="F95" s="26"/>
      <c r="G95" s="26"/>
      <c r="H95" s="27"/>
      <c r="I95" s="33">
        <f>I92+I93+I94</f>
        <v>1430000.0066</v>
      </c>
      <c r="J95" s="34"/>
    </row>
    <row r="96" ht="17.25" spans="1:10">
      <c r="A96" s="28"/>
      <c r="B96" s="28"/>
      <c r="C96" s="28"/>
      <c r="D96" s="28"/>
      <c r="E96" s="28"/>
      <c r="F96" s="28"/>
      <c r="G96" s="28"/>
      <c r="H96" s="28"/>
      <c r="J96" s="28"/>
    </row>
  </sheetData>
  <mergeCells count="38">
    <mergeCell ref="A1:J1"/>
    <mergeCell ref="B18:H18"/>
    <mergeCell ref="I18:J18"/>
    <mergeCell ref="B26:H26"/>
    <mergeCell ref="I26:J26"/>
    <mergeCell ref="B56:H56"/>
    <mergeCell ref="I56:J56"/>
    <mergeCell ref="B60:H60"/>
    <mergeCell ref="I60:J60"/>
    <mergeCell ref="B63:H63"/>
    <mergeCell ref="I63:J63"/>
    <mergeCell ref="B70:H70"/>
    <mergeCell ref="I70:J70"/>
    <mergeCell ref="B73:H73"/>
    <mergeCell ref="I73:J73"/>
    <mergeCell ref="B80:H80"/>
    <mergeCell ref="I80:J80"/>
    <mergeCell ref="B82:H82"/>
    <mergeCell ref="I82:J82"/>
    <mergeCell ref="B85:H85"/>
    <mergeCell ref="I85:J85"/>
    <mergeCell ref="B91:H91"/>
    <mergeCell ref="I91:J91"/>
    <mergeCell ref="B92:H92"/>
    <mergeCell ref="B93:H93"/>
    <mergeCell ref="B94:H94"/>
    <mergeCell ref="B95:H95"/>
    <mergeCell ref="A3:A18"/>
    <mergeCell ref="A19:A26"/>
    <mergeCell ref="A27:A56"/>
    <mergeCell ref="A57:A60"/>
    <mergeCell ref="A61:A63"/>
    <mergeCell ref="A64:A70"/>
    <mergeCell ref="A71:A73"/>
    <mergeCell ref="A74:A80"/>
    <mergeCell ref="A81:A82"/>
    <mergeCell ref="A83:A85"/>
    <mergeCell ref="A86:A91"/>
  </mergeCells>
  <pageMargins left="0.7" right="0.7" top="0.75" bottom="0.75" header="0.3" footer="0.3"/>
  <pageSetup paperSize="9" scale="4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凤儿~</cp:lastModifiedBy>
  <dcterms:created xsi:type="dcterms:W3CDTF">2019-04-24T08:00:00Z</dcterms:created>
  <dcterms:modified xsi:type="dcterms:W3CDTF">2019-05-24T03:19:03Z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