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185" windowHeight="6690"/>
  </bookViews>
  <sheets>
    <sheet name="总报价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/>
  <c r="H15"/>
  <c r="H20" l="1"/>
  <c r="H31"/>
  <c r="H32"/>
  <c r="H28" l="1"/>
  <c r="H25"/>
  <c r="H26"/>
  <c r="H17"/>
  <c r="H18"/>
  <c r="H19"/>
  <c r="H8"/>
  <c r="H9"/>
  <c r="H10"/>
  <c r="H11"/>
  <c r="H12"/>
  <c r="H24"/>
  <c r="H13" l="1"/>
  <c r="H30"/>
  <c r="H34" s="1"/>
  <c r="H6"/>
  <c r="H7" s="1"/>
  <c r="H27"/>
  <c r="H29" s="1"/>
  <c r="H14"/>
  <c r="H21"/>
  <c r="H22"/>
  <c r="H16"/>
  <c r="H23" l="1"/>
  <c r="H35" s="1"/>
  <c r="H36" s="1"/>
  <c r="H37" s="1"/>
  <c r="H38" l="1"/>
</calcChain>
</file>

<file path=xl/sharedStrings.xml><?xml version="1.0" encoding="utf-8"?>
<sst xmlns="http://schemas.openxmlformats.org/spreadsheetml/2006/main" count="101" uniqueCount="66">
  <si>
    <t>项目时间：</t>
  </si>
  <si>
    <t>9月25日-27日</t>
  </si>
  <si>
    <t>公司LOGO</t>
  </si>
  <si>
    <t>项目人数：</t>
  </si>
  <si>
    <t>100人</t>
  </si>
  <si>
    <t>项目</t>
  </si>
  <si>
    <t>数量</t>
  </si>
  <si>
    <t>价格</t>
  </si>
  <si>
    <t>NO.</t>
  </si>
  <si>
    <t>单位</t>
  </si>
  <si>
    <t>单价</t>
  </si>
  <si>
    <t>小计</t>
  </si>
  <si>
    <t>套</t>
  </si>
  <si>
    <t>人</t>
  </si>
  <si>
    <t>会场合计</t>
  </si>
  <si>
    <t>天</t>
  </si>
  <si>
    <t>交通合计</t>
  </si>
  <si>
    <t xml:space="preserve">设计与制作
</t>
  </si>
  <si>
    <t>X展架</t>
  </si>
  <si>
    <t>接机牌</t>
  </si>
  <si>
    <t>h5邀请函制作</t>
  </si>
  <si>
    <t>设计与制作合计</t>
  </si>
  <si>
    <t>其他</t>
  </si>
  <si>
    <t>其他合计</t>
  </si>
  <si>
    <t>人员费用</t>
  </si>
  <si>
    <t>摄影、摄像</t>
  </si>
  <si>
    <t>速记</t>
  </si>
  <si>
    <t>会务人员合计</t>
  </si>
  <si>
    <t>成本总计</t>
  </si>
  <si>
    <t xml:space="preserve">10%服务费                                                                                                       </t>
    <phoneticPr fontId="3" type="noConversion"/>
  </si>
  <si>
    <t xml:space="preserve">税6%专票                                                                        </t>
    <phoneticPr fontId="3" type="noConversion"/>
  </si>
  <si>
    <t>费用总计</t>
  </si>
  <si>
    <t>会场搭建</t>
    <phoneticPr fontId="3" type="noConversion"/>
  </si>
  <si>
    <t>主视觉设计及延展</t>
    <phoneticPr fontId="3" type="noConversion"/>
  </si>
  <si>
    <t>搭建（LED、AV）</t>
    <phoneticPr fontId="3" type="noConversion"/>
  </si>
  <si>
    <t>胸牌</t>
    <phoneticPr fontId="3" type="noConversion"/>
  </si>
  <si>
    <t>桌卡</t>
    <phoneticPr fontId="3" type="noConversion"/>
  </si>
  <si>
    <t>签到花和讲台花</t>
    <phoneticPr fontId="3" type="noConversion"/>
  </si>
  <si>
    <t>次</t>
    <phoneticPr fontId="3" type="noConversion"/>
  </si>
  <si>
    <t>辆</t>
    <phoneticPr fontId="3" type="noConversion"/>
  </si>
  <si>
    <t>趟</t>
    <phoneticPr fontId="3" type="noConversion"/>
  </si>
  <si>
    <t>9月25日GL8接机</t>
    <phoneticPr fontId="3" type="noConversion"/>
  </si>
  <si>
    <r>
      <t>9月</t>
    </r>
    <r>
      <rPr>
        <sz val="9"/>
        <rFont val="微软雅黑"/>
        <family val="2"/>
        <charset val="134"/>
      </rPr>
      <t>25日小车接机</t>
    </r>
    <phoneticPr fontId="3" type="noConversion"/>
  </si>
  <si>
    <r>
      <t>9月</t>
    </r>
    <r>
      <rPr>
        <sz val="9"/>
        <rFont val="微软雅黑"/>
        <family val="2"/>
        <charset val="134"/>
      </rPr>
      <t>26日小车送机</t>
    </r>
    <phoneticPr fontId="3" type="noConversion"/>
  </si>
  <si>
    <t>9月27日GL8送机</t>
    <phoneticPr fontId="3" type="noConversion"/>
  </si>
  <si>
    <t>9月27日小车送机</t>
    <phoneticPr fontId="3" type="noConversion"/>
  </si>
  <si>
    <t>门框展架</t>
    <phoneticPr fontId="3" type="noConversion"/>
  </si>
  <si>
    <t>次</t>
    <phoneticPr fontId="3" type="noConversion"/>
  </si>
  <si>
    <t>个</t>
    <phoneticPr fontId="3" type="noConversion"/>
  </si>
  <si>
    <t>酒水购买（白酒）</t>
    <phoneticPr fontId="3" type="noConversion"/>
  </si>
  <si>
    <t>箱</t>
    <phoneticPr fontId="3" type="noConversion"/>
  </si>
  <si>
    <t>酒水购买（红酒）</t>
    <phoneticPr fontId="3" type="noConversion"/>
  </si>
  <si>
    <t>酒水购买（饮料）</t>
    <phoneticPr fontId="3" type="noConversion"/>
  </si>
  <si>
    <t>个</t>
    <phoneticPr fontId="3" type="noConversion"/>
  </si>
  <si>
    <t>瓶</t>
    <phoneticPr fontId="3" type="noConversion"/>
  </si>
  <si>
    <t>视频剪辑代付</t>
    <phoneticPr fontId="3" type="noConversion"/>
  </si>
  <si>
    <t>机场接机人员</t>
    <phoneticPr fontId="3" type="noConversion"/>
  </si>
  <si>
    <t>人</t>
    <phoneticPr fontId="3" type="noConversion"/>
  </si>
  <si>
    <t>天</t>
    <phoneticPr fontId="3" type="noConversion"/>
  </si>
  <si>
    <t>椅背贴</t>
    <phoneticPr fontId="3" type="noConversion"/>
  </si>
  <si>
    <t>倒计时牌</t>
    <phoneticPr fontId="3" type="noConversion"/>
  </si>
  <si>
    <t>神州数码融信9月客户活动服务报价结算</t>
    <phoneticPr fontId="3" type="noConversion"/>
  </si>
  <si>
    <t>汉庭代付</t>
    <phoneticPr fontId="3" type="noConversion"/>
  </si>
  <si>
    <t>间</t>
    <phoneticPr fontId="3" type="noConversion"/>
  </si>
  <si>
    <t>晚</t>
    <phoneticPr fontId="3" type="noConversion"/>
  </si>
  <si>
    <t>最终优惠价格</t>
    <phoneticPr fontId="3" type="noConversion"/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</si>
</sst>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176" formatCode="_ \¥* #,##0.00_ ;_ \¥* \-#,##0.00_ ;_ \¥* &quot;-&quot;??_ ;_ @_ "/>
    <numFmt numFmtId="177" formatCode="\¥#,##0.00;\¥\-#,##0.00"/>
    <numFmt numFmtId="178" formatCode="_ \¥* #,##0.00_ ;_ \¥* \-#,##0.00_ ;_ \¥* \-??_ ;_ @_ 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1" applyNumberFormat="1" applyFont="1" applyFill="1" applyBorder="1" applyAlignment="1">
      <alignment horizontal="left" vertical="center" wrapText="1"/>
    </xf>
    <xf numFmtId="44" fontId="6" fillId="2" borderId="1" xfId="1" applyFont="1" applyFill="1" applyBorder="1" applyAlignment="1">
      <alignment horizontal="right" vertical="center" wrapText="1"/>
    </xf>
    <xf numFmtId="177" fontId="6" fillId="3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2" borderId="1" xfId="1" applyFont="1" applyFill="1" applyBorder="1" applyAlignment="1">
      <alignment horizontal="left" vertical="center" wrapText="1"/>
    </xf>
    <xf numFmtId="44" fontId="6" fillId="3" borderId="1" xfId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178" fontId="6" fillId="2" borderId="1" xfId="1" applyNumberFormat="1" applyFont="1" applyFill="1" applyBorder="1" applyAlignment="1">
      <alignment horizontal="left" vertical="center" wrapText="1"/>
    </xf>
    <xf numFmtId="177" fontId="5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44" fontId="5" fillId="3" borderId="4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19" workbookViewId="0">
      <selection activeCell="J33" sqref="J33"/>
    </sheetView>
  </sheetViews>
  <sheetFormatPr defaultRowHeight="13.5"/>
  <cols>
    <col min="1" max="1" width="9.5" bestFit="1" customWidth="1"/>
    <col min="2" max="2" width="24.875" customWidth="1"/>
    <col min="6" max="6" width="4.5" bestFit="1" customWidth="1"/>
    <col min="7" max="7" width="10.25" bestFit="1" customWidth="1"/>
    <col min="8" max="8" width="12.125" bestFit="1" customWidth="1"/>
  </cols>
  <sheetData>
    <row r="1" spans="1:8" ht="27.75">
      <c r="A1" s="33" t="s">
        <v>61</v>
      </c>
      <c r="B1" s="34"/>
      <c r="C1" s="34"/>
      <c r="D1" s="34"/>
      <c r="E1" s="34"/>
      <c r="F1" s="34"/>
      <c r="G1" s="34"/>
      <c r="H1" s="34"/>
    </row>
    <row r="2" spans="1:8" ht="14.25">
      <c r="A2" s="1" t="s">
        <v>0</v>
      </c>
      <c r="B2" s="35" t="s">
        <v>1</v>
      </c>
      <c r="C2" s="36"/>
      <c r="D2" s="36"/>
      <c r="E2" s="36"/>
      <c r="F2" s="37"/>
      <c r="G2" s="38" t="s">
        <v>2</v>
      </c>
      <c r="H2" s="39"/>
    </row>
    <row r="3" spans="1:8" ht="14.25">
      <c r="A3" s="1" t="s">
        <v>3</v>
      </c>
      <c r="B3" s="35" t="s">
        <v>4</v>
      </c>
      <c r="C3" s="36"/>
      <c r="D3" s="36"/>
      <c r="E3" s="36"/>
      <c r="F3" s="37"/>
      <c r="G3" s="40"/>
      <c r="H3" s="41"/>
    </row>
    <row r="4" spans="1:8" ht="14.25">
      <c r="A4" s="22" t="s">
        <v>5</v>
      </c>
      <c r="B4" s="22"/>
      <c r="C4" s="22" t="s">
        <v>6</v>
      </c>
      <c r="D4" s="22"/>
      <c r="E4" s="22"/>
      <c r="F4" s="22"/>
      <c r="G4" s="42" t="s">
        <v>7</v>
      </c>
      <c r="H4" s="42"/>
    </row>
    <row r="5" spans="1:8" ht="14.25">
      <c r="A5" s="22"/>
      <c r="B5" s="22"/>
      <c r="C5" s="2" t="s">
        <v>8</v>
      </c>
      <c r="D5" s="2" t="s">
        <v>9</v>
      </c>
      <c r="E5" s="2" t="s">
        <v>8</v>
      </c>
      <c r="F5" s="2" t="s">
        <v>9</v>
      </c>
      <c r="G5" s="3" t="s">
        <v>10</v>
      </c>
      <c r="H5" s="4" t="s">
        <v>11</v>
      </c>
    </row>
    <row r="6" spans="1:8" ht="14.25">
      <c r="A6" s="32" t="s">
        <v>32</v>
      </c>
      <c r="B6" s="6" t="s">
        <v>34</v>
      </c>
      <c r="C6" s="6">
        <v>1</v>
      </c>
      <c r="D6" s="6" t="s">
        <v>38</v>
      </c>
      <c r="E6" s="6">
        <v>1</v>
      </c>
      <c r="F6" s="6" t="s">
        <v>38</v>
      </c>
      <c r="G6" s="7">
        <v>43200</v>
      </c>
      <c r="H6" s="8">
        <f>G6*E6*C6</f>
        <v>43200</v>
      </c>
    </row>
    <row r="7" spans="1:8" ht="14.25">
      <c r="A7" s="21"/>
      <c r="B7" s="22" t="s">
        <v>14</v>
      </c>
      <c r="C7" s="22"/>
      <c r="D7" s="22"/>
      <c r="E7" s="22"/>
      <c r="F7" s="22"/>
      <c r="G7" s="22"/>
      <c r="H7" s="9">
        <f>SUM(H6)</f>
        <v>43200</v>
      </c>
    </row>
    <row r="8" spans="1:8" ht="14.25">
      <c r="A8" s="21"/>
      <c r="B8" s="6" t="s">
        <v>41</v>
      </c>
      <c r="C8" s="6">
        <v>5</v>
      </c>
      <c r="D8" s="6" t="s">
        <v>39</v>
      </c>
      <c r="E8" s="6">
        <v>1</v>
      </c>
      <c r="F8" s="6" t="s">
        <v>40</v>
      </c>
      <c r="G8" s="11">
        <v>400</v>
      </c>
      <c r="H8" s="8">
        <f t="shared" ref="H8:H12" si="0">C8*E8*G8</f>
        <v>2000</v>
      </c>
    </row>
    <row r="9" spans="1:8" ht="14.25">
      <c r="A9" s="21"/>
      <c r="B9" s="6" t="s">
        <v>42</v>
      </c>
      <c r="C9" s="6">
        <v>11</v>
      </c>
      <c r="D9" s="6" t="s">
        <v>39</v>
      </c>
      <c r="E9" s="6">
        <v>1</v>
      </c>
      <c r="F9" s="6" t="s">
        <v>40</v>
      </c>
      <c r="G9" s="11">
        <v>300</v>
      </c>
      <c r="H9" s="8">
        <f t="shared" si="0"/>
        <v>3300</v>
      </c>
    </row>
    <row r="10" spans="1:8" ht="14.25">
      <c r="A10" s="21"/>
      <c r="B10" s="6" t="s">
        <v>43</v>
      </c>
      <c r="C10" s="6">
        <v>8</v>
      </c>
      <c r="D10" s="6" t="s">
        <v>39</v>
      </c>
      <c r="E10" s="6">
        <v>1</v>
      </c>
      <c r="F10" s="6" t="s">
        <v>40</v>
      </c>
      <c r="G10" s="11">
        <v>300</v>
      </c>
      <c r="H10" s="8">
        <f t="shared" si="0"/>
        <v>2400</v>
      </c>
    </row>
    <row r="11" spans="1:8" ht="14.25">
      <c r="A11" s="21"/>
      <c r="B11" s="6" t="s">
        <v>44</v>
      </c>
      <c r="C11" s="6">
        <v>4</v>
      </c>
      <c r="D11" s="6" t="s">
        <v>39</v>
      </c>
      <c r="E11" s="6">
        <v>1</v>
      </c>
      <c r="F11" s="6" t="s">
        <v>40</v>
      </c>
      <c r="G11" s="11">
        <v>400</v>
      </c>
      <c r="H11" s="8">
        <f t="shared" si="0"/>
        <v>1600</v>
      </c>
    </row>
    <row r="12" spans="1:8" ht="14.25">
      <c r="A12" s="21"/>
      <c r="B12" s="6" t="s">
        <v>45</v>
      </c>
      <c r="C12" s="6">
        <v>8</v>
      </c>
      <c r="D12" s="6" t="s">
        <v>39</v>
      </c>
      <c r="E12" s="6">
        <v>1</v>
      </c>
      <c r="F12" s="6" t="s">
        <v>40</v>
      </c>
      <c r="G12" s="11">
        <v>300</v>
      </c>
      <c r="H12" s="8">
        <f t="shared" si="0"/>
        <v>2400</v>
      </c>
    </row>
    <row r="13" spans="1:8" ht="14.25">
      <c r="A13" s="21"/>
      <c r="B13" s="22" t="s">
        <v>16</v>
      </c>
      <c r="C13" s="22"/>
      <c r="D13" s="22"/>
      <c r="E13" s="22"/>
      <c r="F13" s="22"/>
      <c r="G13" s="22"/>
      <c r="H13" s="9">
        <f>SUM(H8:H12)</f>
        <v>11700</v>
      </c>
    </row>
    <row r="14" spans="1:8" ht="14.25">
      <c r="A14" s="21" t="s">
        <v>17</v>
      </c>
      <c r="B14" s="5" t="s">
        <v>33</v>
      </c>
      <c r="C14" s="6">
        <v>1</v>
      </c>
      <c r="D14" s="6" t="s">
        <v>38</v>
      </c>
      <c r="E14" s="6">
        <v>1</v>
      </c>
      <c r="F14" s="6" t="s">
        <v>12</v>
      </c>
      <c r="G14" s="11">
        <v>0</v>
      </c>
      <c r="H14" s="8">
        <f>G14*E14*C14</f>
        <v>0</v>
      </c>
    </row>
    <row r="15" spans="1:8" ht="14.25">
      <c r="A15" s="21"/>
      <c r="B15" s="6" t="s">
        <v>60</v>
      </c>
      <c r="C15" s="6">
        <v>2</v>
      </c>
      <c r="D15" s="6" t="s">
        <v>48</v>
      </c>
      <c r="E15" s="6">
        <v>1</v>
      </c>
      <c r="F15" s="6" t="s">
        <v>47</v>
      </c>
      <c r="G15" s="11">
        <v>40</v>
      </c>
      <c r="H15" s="8">
        <f>G15*E15*C15</f>
        <v>80</v>
      </c>
    </row>
    <row r="16" spans="1:8" ht="14.25">
      <c r="A16" s="21"/>
      <c r="B16" s="6" t="s">
        <v>18</v>
      </c>
      <c r="C16" s="6">
        <v>2</v>
      </c>
      <c r="D16" s="6" t="s">
        <v>48</v>
      </c>
      <c r="E16" s="6">
        <v>1</v>
      </c>
      <c r="F16" s="6" t="s">
        <v>38</v>
      </c>
      <c r="G16" s="11">
        <v>200</v>
      </c>
      <c r="H16" s="8">
        <f>G16*E16*C16</f>
        <v>400</v>
      </c>
    </row>
    <row r="17" spans="1:8" ht="14.25">
      <c r="A17" s="21"/>
      <c r="B17" s="6" t="s">
        <v>46</v>
      </c>
      <c r="C17" s="6">
        <v>2</v>
      </c>
      <c r="D17" s="6" t="s">
        <v>48</v>
      </c>
      <c r="E17" s="6">
        <v>1</v>
      </c>
      <c r="F17" s="6" t="s">
        <v>47</v>
      </c>
      <c r="G17" s="11">
        <v>400</v>
      </c>
      <c r="H17" s="8">
        <f t="shared" ref="H17:H20" si="1">G17*E17*C17</f>
        <v>800</v>
      </c>
    </row>
    <row r="18" spans="1:8" ht="14.25">
      <c r="A18" s="21"/>
      <c r="B18" s="5" t="s">
        <v>35</v>
      </c>
      <c r="C18" s="6">
        <v>190</v>
      </c>
      <c r="D18" s="6" t="s">
        <v>48</v>
      </c>
      <c r="E18" s="6">
        <v>1</v>
      </c>
      <c r="F18" s="6" t="s">
        <v>38</v>
      </c>
      <c r="G18" s="11">
        <v>15</v>
      </c>
      <c r="H18" s="8">
        <f t="shared" si="1"/>
        <v>2850</v>
      </c>
    </row>
    <row r="19" spans="1:8" ht="14.25">
      <c r="A19" s="21"/>
      <c r="B19" s="5" t="s">
        <v>36</v>
      </c>
      <c r="C19" s="6">
        <v>65</v>
      </c>
      <c r="D19" s="6" t="s">
        <v>48</v>
      </c>
      <c r="E19" s="6">
        <v>1</v>
      </c>
      <c r="F19" s="6" t="s">
        <v>38</v>
      </c>
      <c r="G19" s="11">
        <v>5</v>
      </c>
      <c r="H19" s="8">
        <f t="shared" si="1"/>
        <v>325</v>
      </c>
    </row>
    <row r="20" spans="1:8" ht="14.25">
      <c r="A20" s="21"/>
      <c r="B20" s="6" t="s">
        <v>59</v>
      </c>
      <c r="C20" s="6">
        <v>122</v>
      </c>
      <c r="D20" s="6" t="s">
        <v>48</v>
      </c>
      <c r="E20" s="6">
        <v>1</v>
      </c>
      <c r="F20" s="6" t="s">
        <v>47</v>
      </c>
      <c r="G20" s="11">
        <v>5</v>
      </c>
      <c r="H20" s="8">
        <f t="shared" si="1"/>
        <v>610</v>
      </c>
    </row>
    <row r="21" spans="1:8" ht="14.25">
      <c r="A21" s="21"/>
      <c r="B21" s="6" t="s">
        <v>19</v>
      </c>
      <c r="C21" s="6">
        <v>6</v>
      </c>
      <c r="D21" s="6" t="s">
        <v>48</v>
      </c>
      <c r="E21" s="6">
        <v>1</v>
      </c>
      <c r="F21" s="6" t="s">
        <v>38</v>
      </c>
      <c r="G21" s="11">
        <v>80</v>
      </c>
      <c r="H21" s="8">
        <f t="shared" ref="H21:H22" si="2">G21*E21*C21</f>
        <v>480</v>
      </c>
    </row>
    <row r="22" spans="1:8" ht="14.25">
      <c r="A22" s="21"/>
      <c r="B22" s="6" t="s">
        <v>20</v>
      </c>
      <c r="C22" s="6">
        <v>1</v>
      </c>
      <c r="D22" s="6" t="s">
        <v>47</v>
      </c>
      <c r="E22" s="6">
        <v>1</v>
      </c>
      <c r="F22" s="6" t="s">
        <v>38</v>
      </c>
      <c r="G22" s="11">
        <v>2000</v>
      </c>
      <c r="H22" s="8">
        <f t="shared" si="2"/>
        <v>2000</v>
      </c>
    </row>
    <row r="23" spans="1:8" ht="14.25">
      <c r="A23" s="21"/>
      <c r="B23" s="23" t="s">
        <v>21</v>
      </c>
      <c r="C23" s="24"/>
      <c r="D23" s="24"/>
      <c r="E23" s="24"/>
      <c r="F23" s="24"/>
      <c r="G23" s="25"/>
      <c r="H23" s="12">
        <f>SUM(H14:H22)</f>
        <v>7545</v>
      </c>
    </row>
    <row r="24" spans="1:8" ht="14.25">
      <c r="A24" s="21" t="s">
        <v>22</v>
      </c>
      <c r="B24" s="6" t="s">
        <v>49</v>
      </c>
      <c r="C24" s="6">
        <v>5</v>
      </c>
      <c r="D24" s="6" t="s">
        <v>50</v>
      </c>
      <c r="E24" s="6">
        <v>1</v>
      </c>
      <c r="F24" s="6" t="s">
        <v>47</v>
      </c>
      <c r="G24" s="11">
        <v>1680</v>
      </c>
      <c r="H24" s="8">
        <f>C24*E24*G24</f>
        <v>8400</v>
      </c>
    </row>
    <row r="25" spans="1:8" ht="14.25">
      <c r="A25" s="21"/>
      <c r="B25" s="6" t="s">
        <v>51</v>
      </c>
      <c r="C25" s="6">
        <v>5</v>
      </c>
      <c r="D25" s="6" t="s">
        <v>50</v>
      </c>
      <c r="E25" s="6">
        <v>1</v>
      </c>
      <c r="F25" s="6" t="s">
        <v>47</v>
      </c>
      <c r="G25" s="11">
        <v>900</v>
      </c>
      <c r="H25" s="8">
        <f t="shared" ref="H25:H26" si="3">C25*E25*G25</f>
        <v>4500</v>
      </c>
    </row>
    <row r="26" spans="1:8" ht="14.25">
      <c r="A26" s="21"/>
      <c r="B26" s="6" t="s">
        <v>52</v>
      </c>
      <c r="C26" s="6">
        <v>30</v>
      </c>
      <c r="D26" s="6" t="s">
        <v>54</v>
      </c>
      <c r="E26" s="6">
        <v>1</v>
      </c>
      <c r="F26" s="6" t="s">
        <v>47</v>
      </c>
      <c r="G26" s="11">
        <v>25.8</v>
      </c>
      <c r="H26" s="8">
        <f t="shared" si="3"/>
        <v>774</v>
      </c>
    </row>
    <row r="27" spans="1:8" ht="14.25">
      <c r="A27" s="21"/>
      <c r="B27" s="16" t="s">
        <v>37</v>
      </c>
      <c r="C27" s="10">
        <v>3</v>
      </c>
      <c r="D27" s="6" t="s">
        <v>53</v>
      </c>
      <c r="E27" s="6">
        <v>1</v>
      </c>
      <c r="F27" s="13" t="s">
        <v>47</v>
      </c>
      <c r="G27" s="11">
        <v>200</v>
      </c>
      <c r="H27" s="8">
        <f t="shared" ref="H27:H28" si="4">C27*E27*G27</f>
        <v>600</v>
      </c>
    </row>
    <row r="28" spans="1:8" ht="14.25">
      <c r="A28" s="21"/>
      <c r="B28" s="17" t="s">
        <v>55</v>
      </c>
      <c r="C28" s="10">
        <v>1</v>
      </c>
      <c r="D28" s="6" t="s">
        <v>47</v>
      </c>
      <c r="E28" s="6">
        <v>1</v>
      </c>
      <c r="F28" s="13" t="s">
        <v>47</v>
      </c>
      <c r="G28" s="11">
        <v>3000</v>
      </c>
      <c r="H28" s="8">
        <f t="shared" si="4"/>
        <v>3000</v>
      </c>
    </row>
    <row r="29" spans="1:8" ht="14.25">
      <c r="A29" s="21"/>
      <c r="B29" s="23" t="s">
        <v>23</v>
      </c>
      <c r="C29" s="24"/>
      <c r="D29" s="24"/>
      <c r="E29" s="24"/>
      <c r="F29" s="24"/>
      <c r="G29" s="25"/>
      <c r="H29" s="12">
        <f>SUM(H24:H28)</f>
        <v>17274</v>
      </c>
    </row>
    <row r="30" spans="1:8" ht="14.25">
      <c r="A30" s="21" t="s">
        <v>24</v>
      </c>
      <c r="B30" s="6" t="s">
        <v>25</v>
      </c>
      <c r="C30" s="6">
        <v>2</v>
      </c>
      <c r="D30" s="6" t="s">
        <v>13</v>
      </c>
      <c r="E30" s="6">
        <v>1</v>
      </c>
      <c r="F30" s="6" t="s">
        <v>15</v>
      </c>
      <c r="G30" s="14">
        <v>3000</v>
      </c>
      <c r="H30" s="8">
        <f>C30*E30*G30</f>
        <v>6000</v>
      </c>
    </row>
    <row r="31" spans="1:8" ht="14.25">
      <c r="A31" s="21"/>
      <c r="B31" s="6" t="s">
        <v>26</v>
      </c>
      <c r="C31" s="6">
        <v>1</v>
      </c>
      <c r="D31" s="6" t="s">
        <v>13</v>
      </c>
      <c r="E31" s="6">
        <v>1</v>
      </c>
      <c r="F31" s="6" t="s">
        <v>15</v>
      </c>
      <c r="G31" s="14">
        <v>1800</v>
      </c>
      <c r="H31" s="8">
        <f t="shared" ref="H31:H33" si="5">C31*E31*G31</f>
        <v>1800</v>
      </c>
    </row>
    <row r="32" spans="1:8" ht="14.25">
      <c r="A32" s="21"/>
      <c r="B32" s="6" t="s">
        <v>56</v>
      </c>
      <c r="C32" s="6">
        <v>3</v>
      </c>
      <c r="D32" s="6" t="s">
        <v>57</v>
      </c>
      <c r="E32" s="6">
        <v>1</v>
      </c>
      <c r="F32" s="6" t="s">
        <v>58</v>
      </c>
      <c r="G32" s="14">
        <v>450</v>
      </c>
      <c r="H32" s="8">
        <f t="shared" si="5"/>
        <v>1350</v>
      </c>
    </row>
    <row r="33" spans="1:8" ht="14.25">
      <c r="A33" s="21"/>
      <c r="B33" s="6" t="s">
        <v>62</v>
      </c>
      <c r="C33" s="6">
        <v>1</v>
      </c>
      <c r="D33" s="6" t="s">
        <v>63</v>
      </c>
      <c r="E33" s="6">
        <v>1</v>
      </c>
      <c r="F33" s="6" t="s">
        <v>64</v>
      </c>
      <c r="G33" s="14">
        <v>322</v>
      </c>
      <c r="H33" s="8">
        <f t="shared" si="5"/>
        <v>322</v>
      </c>
    </row>
    <row r="34" spans="1:8" ht="14.25">
      <c r="A34" s="21"/>
      <c r="B34" s="26" t="s">
        <v>27</v>
      </c>
      <c r="C34" s="27"/>
      <c r="D34" s="27"/>
      <c r="E34" s="27"/>
      <c r="F34" s="27"/>
      <c r="G34" s="28"/>
      <c r="H34" s="12">
        <f>SUM(H30:H33)</f>
        <v>9472</v>
      </c>
    </row>
    <row r="35" spans="1:8" ht="14.25">
      <c r="A35" s="23" t="s">
        <v>28</v>
      </c>
      <c r="B35" s="24"/>
      <c r="C35" s="24"/>
      <c r="D35" s="24"/>
      <c r="E35" s="24"/>
      <c r="F35" s="24"/>
      <c r="G35" s="25"/>
      <c r="H35" s="9">
        <f>H34+H29+H23+H13+H7</f>
        <v>89191</v>
      </c>
    </row>
    <row r="36" spans="1:8" ht="14.25">
      <c r="A36" s="29" t="s">
        <v>29</v>
      </c>
      <c r="B36" s="24"/>
      <c r="C36" s="24"/>
      <c r="D36" s="24"/>
      <c r="E36" s="24"/>
      <c r="F36" s="24"/>
      <c r="G36" s="25"/>
      <c r="H36" s="9">
        <f>H35*10%</f>
        <v>8919.1</v>
      </c>
    </row>
    <row r="37" spans="1:8" ht="14.25">
      <c r="A37" s="29" t="s">
        <v>30</v>
      </c>
      <c r="B37" s="30"/>
      <c r="C37" s="30"/>
      <c r="D37" s="30"/>
      <c r="E37" s="30"/>
      <c r="F37" s="30"/>
      <c r="G37" s="31"/>
      <c r="H37" s="12">
        <f>(H35+H36)*6%</f>
        <v>5886.6059999999998</v>
      </c>
    </row>
    <row r="38" spans="1:8" ht="14.25">
      <c r="A38" s="18" t="s">
        <v>31</v>
      </c>
      <c r="B38" s="19"/>
      <c r="C38" s="19"/>
      <c r="D38" s="19"/>
      <c r="E38" s="19"/>
      <c r="F38" s="19"/>
      <c r="G38" s="20"/>
      <c r="H38" s="15">
        <f>H35+H36+H37</f>
        <v>103996.70600000001</v>
      </c>
    </row>
    <row r="39" spans="1:8" ht="14.25">
      <c r="A39" s="18" t="s">
        <v>65</v>
      </c>
      <c r="B39" s="19"/>
      <c r="C39" s="19"/>
      <c r="D39" s="19"/>
      <c r="E39" s="19"/>
      <c r="F39" s="19"/>
      <c r="G39" s="20"/>
      <c r="H39" s="15">
        <v>103000</v>
      </c>
    </row>
  </sheetData>
  <mergeCells count="22">
    <mergeCell ref="A6:A7"/>
    <mergeCell ref="B7:G7"/>
    <mergeCell ref="A1:H1"/>
    <mergeCell ref="B2:F2"/>
    <mergeCell ref="G2:H3"/>
    <mergeCell ref="B3:F3"/>
    <mergeCell ref="A4:B5"/>
    <mergeCell ref="C4:F4"/>
    <mergeCell ref="G4:H4"/>
    <mergeCell ref="A39:G39"/>
    <mergeCell ref="A38:G38"/>
    <mergeCell ref="A8:A13"/>
    <mergeCell ref="B13:G13"/>
    <mergeCell ref="A14:A23"/>
    <mergeCell ref="B23:G23"/>
    <mergeCell ref="A24:A29"/>
    <mergeCell ref="B29:G29"/>
    <mergeCell ref="A30:A34"/>
    <mergeCell ref="B34:G34"/>
    <mergeCell ref="A35:G35"/>
    <mergeCell ref="A36:G36"/>
    <mergeCell ref="A37:G3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wangninge</dc:creator>
  <cp:lastModifiedBy>Think</cp:lastModifiedBy>
  <dcterms:created xsi:type="dcterms:W3CDTF">2017-09-08T08:54:54Z</dcterms:created>
  <dcterms:modified xsi:type="dcterms:W3CDTF">2017-10-27T03:34:25Z</dcterms:modified>
</cp:coreProperties>
</file>