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10529\Desktop\耿吴茜工作\0801 大师会巡讲\0808-0808 北京沈阳深圳重庆\大师会前四场结算\"/>
    </mc:Choice>
  </mc:AlternateContent>
  <xr:revisionPtr revIDLastSave="0" documentId="13_ncr:1_{5F397F02-5D44-4E2E-9658-E3D6FA7BA74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北京远通维景" sheetId="10" r:id="rId1"/>
    <sheet name="沈阳香格里拉" sheetId="9" r:id="rId2"/>
    <sheet name="深圳花园格兰云天" sheetId="11" r:id="rId3"/>
    <sheet name="重庆JW万豪" sheetId="12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1" l="1"/>
  <c r="H27" i="11"/>
  <c r="H20" i="11"/>
  <c r="H21" i="11"/>
  <c r="H22" i="11"/>
  <c r="H26" i="11"/>
  <c r="H14" i="12"/>
  <c r="H11" i="11"/>
  <c r="H12" i="11"/>
  <c r="H13" i="11"/>
  <c r="H14" i="11"/>
  <c r="H15" i="11"/>
  <c r="H16" i="11"/>
  <c r="H25" i="10"/>
  <c r="H26" i="10"/>
  <c r="H27" i="10"/>
  <c r="H28" i="10"/>
  <c r="H10" i="10"/>
  <c r="H11" i="10"/>
  <c r="H12" i="10"/>
  <c r="H13" i="10"/>
  <c r="H14" i="10"/>
  <c r="H15" i="10"/>
  <c r="H16" i="10"/>
  <c r="H19" i="10"/>
  <c r="H20" i="10"/>
  <c r="H21" i="10"/>
  <c r="H22" i="10"/>
  <c r="H31" i="10"/>
  <c r="H32" i="10"/>
  <c r="H33" i="10"/>
  <c r="H36" i="10"/>
  <c r="H37" i="10"/>
  <c r="H38" i="10"/>
  <c r="H39" i="10"/>
  <c r="G42" i="10"/>
  <c r="H42" i="10"/>
  <c r="H43" i="10"/>
  <c r="H52" i="10"/>
  <c r="H53" i="10"/>
  <c r="H54" i="10"/>
  <c r="H46" i="10"/>
  <c r="H47" i="10"/>
  <c r="H48" i="10"/>
  <c r="H49" i="10"/>
  <c r="D57" i="10"/>
  <c r="H57" i="10"/>
  <c r="H58" i="10"/>
  <c r="H10" i="9"/>
  <c r="H11" i="9"/>
  <c r="H12" i="9"/>
  <c r="H13" i="9"/>
  <c r="H14" i="9"/>
  <c r="H15" i="9"/>
  <c r="H17" i="9"/>
  <c r="H20" i="9"/>
  <c r="H21" i="9"/>
  <c r="H24" i="9"/>
  <c r="H25" i="9"/>
  <c r="H26" i="9"/>
  <c r="H27" i="9"/>
  <c r="H30" i="9"/>
  <c r="H31" i="9"/>
  <c r="H32" i="9"/>
  <c r="H35" i="9"/>
  <c r="H36" i="9"/>
  <c r="H37" i="9"/>
  <c r="H38" i="9"/>
  <c r="G41" i="9"/>
  <c r="H41" i="9"/>
  <c r="H42" i="9"/>
  <c r="H51" i="9"/>
  <c r="H52" i="9"/>
  <c r="H53" i="9"/>
  <c r="H45" i="9"/>
  <c r="H46" i="9"/>
  <c r="H47" i="9"/>
  <c r="H48" i="9"/>
  <c r="D56" i="9"/>
  <c r="H56" i="9"/>
  <c r="H57" i="9"/>
  <c r="H10" i="12"/>
  <c r="H11" i="12"/>
  <c r="H12" i="12"/>
  <c r="H13" i="12"/>
  <c r="H15" i="12"/>
  <c r="H16" i="12"/>
  <c r="H19" i="12"/>
  <c r="H20" i="12"/>
  <c r="H23" i="12"/>
  <c r="H24" i="12"/>
  <c r="H25" i="12"/>
  <c r="H26" i="12"/>
  <c r="H29" i="12"/>
  <c r="H30" i="12"/>
  <c r="H31" i="12"/>
  <c r="H34" i="12"/>
  <c r="H35" i="12"/>
  <c r="H36" i="12"/>
  <c r="H37" i="12"/>
  <c r="G40" i="12"/>
  <c r="H40" i="12"/>
  <c r="H41" i="12"/>
  <c r="H50" i="12"/>
  <c r="H51" i="12"/>
  <c r="H52" i="12"/>
  <c r="H44" i="12"/>
  <c r="H45" i="12"/>
  <c r="H46" i="12"/>
  <c r="H47" i="12"/>
  <c r="D55" i="12"/>
  <c r="H55" i="12"/>
  <c r="H56" i="12"/>
  <c r="H10" i="11"/>
  <c r="H17" i="11"/>
  <c r="H25" i="11"/>
  <c r="H28" i="11"/>
  <c r="H29" i="11"/>
  <c r="H30" i="11"/>
  <c r="H33" i="11"/>
  <c r="H35" i="11"/>
  <c r="H38" i="11"/>
  <c r="H39" i="11"/>
  <c r="H40" i="11"/>
  <c r="H41" i="11"/>
  <c r="G44" i="11"/>
  <c r="H44" i="11"/>
  <c r="H45" i="11"/>
  <c r="H54" i="11"/>
  <c r="H55" i="11"/>
  <c r="H56" i="11"/>
  <c r="H48" i="11"/>
  <c r="H49" i="11"/>
  <c r="H50" i="11"/>
  <c r="H51" i="11"/>
  <c r="D59" i="11"/>
  <c r="H59" i="11"/>
  <c r="H60" i="11"/>
</calcChain>
</file>

<file path=xl/sharedStrings.xml><?xml version="1.0" encoding="utf-8"?>
<sst xmlns="http://schemas.openxmlformats.org/spreadsheetml/2006/main" count="875" uniqueCount="188">
  <si>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</si>
  <si>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</si>
  <si>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</si>
  <si>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</si>
  <si>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</si>
  <si>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</si>
  <si>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</si>
  <si>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</si>
  <si>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</si>
  <si>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</si>
  <si>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</si>
  <si>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</si>
  <si>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</si>
  <si>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</si>
  <si>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</si>
  <si>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</si>
  <si>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</si>
  <si>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</si>
  <si>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</si>
  <si>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</si>
  <si>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</si>
  <si>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</si>
  <si>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</si>
  <si>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</si>
  <si>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</si>
  <si>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</si>
  <si>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</si>
  <si>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</si>
  <si>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</si>
  <si>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t>A-2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</si>
  <si>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</si>
  <si>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</si>
  <si>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</si>
  <si>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</si>
  <si>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</si>
  <si>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</si>
  <si>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</si>
  <si>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</si>
  <si>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</si>
  <si>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</si>
  <si>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</si>
  <si>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</si>
  <si>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</si>
  <si>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</si>
  <si>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</si>
  <si>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</si>
  <si>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</si>
  <si>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</si>
  <si>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</si>
  <si>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</si>
  <si>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</si>
  <si>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</si>
  <si>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</si>
  <si>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</si>
  <si>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</si>
  <si>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</si>
  <si>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</si>
  <si>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</si>
  <si>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</si>
  <si>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</si>
  <si>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</si>
  <si>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</si>
  <si>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</si>
  <si>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</si>
  <si>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</si>
  <si>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</si>
  <si>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</si>
  <si>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</si>
  <si>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</si>
  <si>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</si>
  <si>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</si>
  <si>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</si>
  <si>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</si>
  <si>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</si>
  <si>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</si>
  <si>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</si>
  <si>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</si>
  <si>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</si>
  <si>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</si>
  <si>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</si>
  <si>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3" type="noConversion"/>
  </si>
  <si>
    <t>A-4</t>
  </si>
  <si>
    <t>A-5</t>
  </si>
  <si>
    <t>投影仪</t>
    <rPh sb="0" eb="1">
      <t>tou'ying'yi</t>
    </rPh>
    <phoneticPr fontId="33" type="noConversion"/>
  </si>
  <si>
    <t>茶歇</t>
    <rPh sb="0" eb="1">
      <t>cha'x</t>
    </rPh>
    <phoneticPr fontId="33" type="noConversion"/>
  </si>
  <si>
    <t>大床房</t>
    <rPh sb="0" eb="1">
      <t>da'chuang'f</t>
    </rPh>
    <phoneticPr fontId="33" type="noConversion"/>
  </si>
  <si>
    <t>搭建制作</t>
    <rPh sb="0" eb="1">
      <t>da'jian</t>
    </rPh>
    <rPh sb="2" eb="3">
      <t>zhi'zuo</t>
    </rPh>
    <phoneticPr fontId="33" type="noConversion"/>
  </si>
  <si>
    <t>项</t>
    <rPh sb="0" eb="1">
      <t>xiang</t>
    </rPh>
    <phoneticPr fontId="33" type="noConversion"/>
  </si>
  <si>
    <t>G</t>
    <phoneticPr fontId="33" type="noConversion"/>
  </si>
  <si>
    <t>当地工作人员费用Local Staff costs</t>
    <rPh sb="0" eb="1">
      <t>dang'di</t>
    </rPh>
    <phoneticPr fontId="33" type="noConversion"/>
  </si>
  <si>
    <t>地接（工作人员）
Local staff</t>
    <phoneticPr fontId="33" type="noConversion"/>
  </si>
  <si>
    <t>G-1</t>
    <phoneticPr fontId="33" type="noConversion"/>
  </si>
  <si>
    <t>G-2</t>
  </si>
  <si>
    <t>G-3</t>
  </si>
  <si>
    <t>宽带</t>
    <rPh sb="0" eb="1">
      <t>kuan'dai</t>
    </rPh>
    <phoneticPr fontId="33" type="noConversion"/>
  </si>
  <si>
    <t>直播用宽带</t>
    <rPh sb="0" eb="1">
      <t>zhi'bo'yong</t>
    </rPh>
    <rPh sb="3" eb="4">
      <t>kuan'dai</t>
    </rPh>
    <phoneticPr fontId="33" type="noConversion"/>
  </si>
  <si>
    <t>线/次</t>
    <rPh sb="0" eb="1">
      <t>xian</t>
    </rPh>
    <rPh sb="2" eb="3">
      <t>ci</t>
    </rPh>
    <phoneticPr fontId="33" type="noConversion"/>
  </si>
  <si>
    <t>外部会议</t>
    <phoneticPr fontId="33" type="noConversion"/>
  </si>
  <si>
    <t>结算按实际车票计</t>
    <phoneticPr fontId="33" type="noConversion"/>
  </si>
  <si>
    <t>爱宁达大师巡讲会</t>
    <phoneticPr fontId="33" type="noConversion"/>
  </si>
  <si>
    <t>北京酒店</t>
    <rPh sb="0" eb="1">
      <t>shang'hai</t>
    </rPh>
    <rPh sb="2" eb="3">
      <t>ming'tguang'chwan'hao</t>
    </rPh>
    <phoneticPr fontId="33" type="noConversion"/>
  </si>
  <si>
    <t>沈阳酒店</t>
    <rPh sb="0" eb="1">
      <t>hang'hzou</t>
    </rPh>
    <rPh sb="2" eb="3">
      <t>wen'de'muhao'ting</t>
    </rPh>
    <phoneticPr fontId="33" type="noConversion"/>
  </si>
  <si>
    <t>下午会议</t>
    <phoneticPr fontId="33" type="noConversion"/>
  </si>
  <si>
    <t xml:space="preserve">北京晚餐dinner </t>
    <rPh sb="0" eb="1">
      <t>shang'hai</t>
    </rPh>
    <phoneticPr fontId="33" type="noConversion"/>
  </si>
  <si>
    <t xml:space="preserve">沈阳晚餐dinner </t>
    <rPh sb="0" eb="1">
      <t>hang'zhou</t>
    </rPh>
    <phoneticPr fontId="33" type="noConversion"/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</si>
  <si>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3" type="noConversion"/>
  </si>
  <si>
    <t>工作人员交通</t>
    <rPh sb="0" eb="1">
      <t>zhong'sh</t>
    </rPh>
    <rPh sb="2" eb="3">
      <t>gong'zuo'ren'yuanjiao't</t>
    </rPh>
    <phoneticPr fontId="33" type="noConversion"/>
  </si>
  <si>
    <t>工作人员津贴</t>
    <rPh sb="0" eb="1">
      <t>zhong'sh</t>
    </rPh>
    <rPh sb="2" eb="3">
      <t>gong'zuo'ren'yuanjin'tie</t>
    </rPh>
    <phoneticPr fontId="33" type="noConversion"/>
  </si>
  <si>
    <t>工作人员住宿</t>
    <rPh sb="0" eb="1">
      <t>zhong'sh</t>
    </rPh>
    <rPh sb="2" eb="3">
      <t>gong'zuo'ren'yuanzhu'su</t>
    </rPh>
    <phoneticPr fontId="33" type="noConversion"/>
  </si>
  <si>
    <t>北京</t>
    <rPh sb="0" eb="1">
      <t>shang'haihang'zhou</t>
    </rPh>
    <phoneticPr fontId="33" type="noConversion"/>
  </si>
  <si>
    <t>康辉集团北京国际会议展览有限公司</t>
    <phoneticPr fontId="33" type="noConversion"/>
  </si>
  <si>
    <t>郭海燕 13810995220</t>
    <phoneticPr fontId="33" type="noConversion"/>
  </si>
  <si>
    <t>2020.6.24</t>
    <phoneticPr fontId="33" type="noConversion"/>
  </si>
  <si>
    <t>酒店HOTEL ACCOMMODATION：北京香格里拉酒店</t>
    <phoneticPr fontId="33" type="noConversion"/>
  </si>
  <si>
    <t>下午会议室，在北大人民医院附近</t>
    <phoneticPr fontId="33" type="noConversion"/>
  </si>
  <si>
    <t>品种</t>
    <phoneticPr fontId="33" type="noConversion"/>
  </si>
  <si>
    <t>用餐Meal fee</t>
    <phoneticPr fontId="33" type="noConversion"/>
  </si>
  <si>
    <t>酒店内自助晚餐buffet/ table</t>
    <phoneticPr fontId="33" type="noConversion"/>
  </si>
  <si>
    <t>首都机场接送价格</t>
    <phoneticPr fontId="33" type="noConversion"/>
  </si>
  <si>
    <t>预计金额，最终以实际制作尺寸及印刷物数量为准</t>
    <phoneticPr fontId="33" type="noConversion"/>
  </si>
  <si>
    <t>北京</t>
    <phoneticPr fontId="33" type="noConversion"/>
  </si>
  <si>
    <t>30人起单开自助</t>
    <rPh sb="4" eb="5">
      <t>zhuan'xian</t>
    </rPh>
    <rPh sb="6" eb="7">
      <t>fei'yongjiu'dketi'gonggong'xiangkuan'dai</t>
    </rPh>
    <phoneticPr fontId="33" type="noConversion"/>
  </si>
  <si>
    <t>沈阳</t>
    <rPh sb="0" eb="1">
      <t>shang'haihang'zhou</t>
    </rPh>
    <phoneticPr fontId="33" type="noConversion"/>
  </si>
  <si>
    <t>Business car 5座小车</t>
    <phoneticPr fontId="33" type="noConversion"/>
  </si>
  <si>
    <t>酒店HOTEL ACCOMMODATION：沈阳香格里拉及酒店</t>
    <phoneticPr fontId="33" type="noConversion"/>
  </si>
  <si>
    <t>A-1</t>
    <phoneticPr fontId="37" type="noConversion"/>
  </si>
  <si>
    <t>沈阳香格里拉酒店 会议室</t>
    <rPh sb="0" eb="1">
      <t>hui'yi'si</t>
    </rPh>
    <phoneticPr fontId="33" type="noConversion"/>
  </si>
  <si>
    <t>二楼莲花厅 120平 层高3.8米</t>
  </si>
  <si>
    <t>酒店内投影</t>
    <rPh sb="4" eb="5">
      <t>liu'mtou'yingwai'zujiu'dkemian'fti'gongliu'mtou'ying'yijiu'dkemian'fti'gongliu'mtou'ying'yi</t>
    </rPh>
    <phoneticPr fontId="33" type="noConversion"/>
  </si>
  <si>
    <t>7500流明，120寸幕布</t>
    <phoneticPr fontId="37" type="noConversion"/>
  </si>
  <si>
    <t>7500流明，120寸幕布</t>
    <phoneticPr fontId="33" type="noConversion"/>
  </si>
  <si>
    <t>次</t>
    <phoneticPr fontId="37" type="noConversion"/>
  </si>
  <si>
    <t>B-1</t>
    <phoneticPr fontId="37" type="noConversion"/>
  </si>
  <si>
    <t>Business car 5座小车</t>
    <phoneticPr fontId="33" type="noConversion"/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</si>
  <si>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  <phoneticPr fontId="37" type="noConversion"/>
  </si>
  <si>
    <t>可免费使用酒店会场30M共享，一般上下行2m/s，需要提前测试，可以自带网线单开IP，不共享。报价为网络供应商单独安装网络预计价格，供参考，最终以实际安装带宽价格为准。</t>
    <rPh sb="4" eb="5">
      <t>zhuan'xian</t>
    </rPh>
    <rPh sb="6" eb="7">
      <t>fei'yongjiu'dketi'gonggong'xiangkuan'dai</t>
    </rPh>
    <phoneticPr fontId="33" type="noConversion"/>
  </si>
  <si>
    <t>北京远通维景 会议室</t>
    <rPh sb="0" eb="1">
      <t>hui'yi'si</t>
    </rPh>
    <phoneticPr fontId="33" type="noConversion"/>
  </si>
  <si>
    <t>多功能厅  6层 136平米</t>
    <phoneticPr fontId="37" type="noConversion"/>
  </si>
  <si>
    <t>酒店本身5-6兆，不稳定，6000的价格是联通的10兆独享（6000酒店统一报价）</t>
    <phoneticPr fontId="37" type="noConversion"/>
  </si>
  <si>
    <t>深圳市花园格兰云天酒店（福田区深南中路）</t>
    <phoneticPr fontId="33" type="noConversion"/>
  </si>
  <si>
    <t>2020.8.8下午14：00</t>
    <phoneticPr fontId="33" type="noConversion"/>
  </si>
  <si>
    <t>酒店HOTEL ACCOMMODATION：深圳市花园格兰云天酒店（福田区深南中路）</t>
    <phoneticPr fontId="33" type="noConversion"/>
  </si>
  <si>
    <t>深圳市花园格兰云天酒店</t>
    <phoneticPr fontId="33" type="noConversion"/>
  </si>
  <si>
    <t>含早</t>
    <phoneticPr fontId="33" type="noConversion"/>
  </si>
  <si>
    <t>深圳市花园格兰云天酒店-会议室</t>
    <rPh sb="0" eb="1">
      <t>hui'yi'si</t>
    </rPh>
    <phoneticPr fontId="33" type="noConversion"/>
  </si>
  <si>
    <t>2楼郁金香厅，110平米，层高3.8米</t>
    <phoneticPr fontId="33" type="noConversion"/>
  </si>
  <si>
    <t>7500流明</t>
    <phoneticPr fontId="33" type="noConversion"/>
  </si>
  <si>
    <t>可免费使用酒店电信城域网100兆。报价为网络供应商单独安装网络预计价格，供参考，最终以实际安装带宽价格为准。</t>
    <rPh sb="4" eb="5">
      <t>zhuan'xian</t>
    </rPh>
    <rPh sb="6" eb="7">
      <t>fei'yongjiu'dketi'gonggong'xiangkuan'dai</t>
    </rPh>
    <phoneticPr fontId="33" type="noConversion"/>
  </si>
  <si>
    <t xml:space="preserve">晚餐dinner </t>
    <rPh sb="0" eb="1">
      <t>shang'hai</t>
    </rPh>
    <phoneticPr fontId="33" type="noConversion"/>
  </si>
  <si>
    <t>酒店内自助晚餐，buffet/ table</t>
    <phoneticPr fontId="33" type="noConversion"/>
  </si>
  <si>
    <t>广州-深圳往返用车</t>
    <phoneticPr fontId="33" type="noConversion"/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</si>
  <si>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 xml:space="preserve"> Staff costs</t>
    </r>
    <rPh sb="0" eb="1">
      <t>zhong'sh</t>
    </rPh>
    <rPh sb="2" eb="3">
      <t>gong'zuo</t>
    </rPh>
    <phoneticPr fontId="33" type="noConversion"/>
  </si>
  <si>
    <t>JW万豪酒店</t>
    <phoneticPr fontId="38" type="noConversion"/>
  </si>
  <si>
    <t>2020.8.8下午14：00</t>
    <phoneticPr fontId="38" type="noConversion"/>
  </si>
  <si>
    <t>酒店HOTEL ACCOMMODATION：JW万豪酒店</t>
    <phoneticPr fontId="33" type="noConversion"/>
  </si>
  <si>
    <t>JW万豪酒店 会议室</t>
    <rPh sb="0" eb="1">
      <t>hui'yi'si</t>
    </rPh>
    <phoneticPr fontId="33" type="noConversion"/>
  </si>
  <si>
    <t>会议室34，208平，层高3.6米</t>
    <rPh sb="0" eb="2">
      <t>ming'chen</t>
    </rPh>
    <phoneticPr fontId="33" type="noConversion"/>
  </si>
  <si>
    <t>8000流明，150寸幕布</t>
    <phoneticPr fontId="38" type="noConversion"/>
  </si>
  <si>
    <t>外租投影</t>
    <phoneticPr fontId="38" type="noConversion"/>
  </si>
  <si>
    <t>可免费使用酒店内10M的网线，需要提前调试。报价为单独安装电信专线50M价格</t>
    <rPh sb="4" eb="5">
      <t>zhuan'xian</t>
    </rPh>
    <rPh sb="6" eb="7">
      <t>fei'yongjiu'dketi'gonggong'xiangkuan'dai</t>
    </rPh>
    <phoneticPr fontId="33" type="noConversion"/>
  </si>
  <si>
    <t>酒店内自助晚餐buffet/ table</t>
    <phoneticPr fontId="38" type="noConversion"/>
  </si>
  <si>
    <t>重庆本地接送参会医生</t>
    <rPh sb="0" eb="1">
      <t>shang'hai</t>
    </rPh>
    <rPh sb="3" eb="4">
      <t>hang'zhou</t>
    </rPh>
    <rPh sb="5" eb="6">
      <t>ge</t>
    </rPh>
    <rPh sb="7" eb="8">
      <t>ren</t>
    </rPh>
    <rPh sb="8" eb="9">
      <t>wang'fjie'song</t>
    </rPh>
    <phoneticPr fontId="33" type="noConversion"/>
  </si>
  <si>
    <t>1500+1000</t>
    <phoneticPr fontId="37" type="noConversion"/>
  </si>
  <si>
    <t>讲台花</t>
    <phoneticPr fontId="37" type="noConversion"/>
  </si>
  <si>
    <t>A-6</t>
  </si>
  <si>
    <t>北京午餐lunch</t>
    <phoneticPr fontId="33" type="noConversion"/>
  </si>
  <si>
    <t>B-2</t>
  </si>
  <si>
    <t>B-3</t>
  </si>
  <si>
    <t>酒店内桌餐table</t>
    <phoneticPr fontId="33" type="noConversion"/>
  </si>
  <si>
    <t>麦克风</t>
    <phoneticPr fontId="37" type="noConversion"/>
  </si>
  <si>
    <t>单页重复制作</t>
    <phoneticPr fontId="37" type="noConversion"/>
  </si>
  <si>
    <t>酒店可免费提供7500流明投影仪，第二台投影</t>
    <rPh sb="4" eb="5">
      <t>liu'm</t>
    </rPh>
    <rPh sb="6" eb="7">
      <t>tou'ying</t>
    </rPh>
    <rPh sb="8" eb="9">
      <t>wai'zujiu'dkemian'fti'gongliu'mtou'ying'yi</t>
    </rPh>
    <rPh sb="11" eb="12">
      <t>jiu'd</t>
    </rPh>
    <rPh sb="13" eb="14">
      <t>ke</t>
    </rPh>
    <rPh sb="14" eb="15">
      <t>mian'fti'gongliu'mtou'ying'yi</t>
    </rPh>
    <phoneticPr fontId="33" type="noConversion"/>
  </si>
  <si>
    <t>讲台花</t>
    <phoneticPr fontId="37" type="noConversion"/>
  </si>
  <si>
    <t>场地提前搭建费</t>
    <phoneticPr fontId="37" type="noConversion"/>
  </si>
  <si>
    <t>场/小时</t>
    <phoneticPr fontId="37" type="noConversion"/>
  </si>
  <si>
    <t>4桌中餐</t>
    <rPh sb="0" eb="4">
      <t>liu'mtou'yingwai'zujiu'dkemian'fti'gongliu'mtou'ying'yijiu'dkemian'fti'gongliu'mtou'ying'yi</t>
    </rPh>
    <phoneticPr fontId="33" type="noConversion"/>
  </si>
  <si>
    <t>内  容
Content</t>
    <phoneticPr fontId="37" type="noConversion"/>
  </si>
  <si>
    <t>打印费124（酒店）+背景板2200+易拉宝260*2+彩页3*50+桌卡10*5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</si>
  <si>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背景板1480，易拉宝260*5，会议资料3*80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</si>
  <si>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 xml:space="preserve"> </t>
    <phoneticPr fontId="37" type="noConversion"/>
  </si>
  <si>
    <t>讲台花</t>
    <phoneticPr fontId="37" type="noConversion"/>
  </si>
  <si>
    <t>背景板1500，易拉宝260*4，桌卡,10*1，DM单页 4*50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</si>
  <si>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背景板1800*1，易拉宝260*4，会议资料3*90（修改一版）。桌卡10*2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</si>
  <si>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午餐lunch</t>
    <phoneticPr fontId="33" type="noConversion"/>
  </si>
  <si>
    <t>外出用餐</t>
    <phoneticPr fontId="33" type="noConversion"/>
  </si>
  <si>
    <t>深圳市内用车</t>
    <phoneticPr fontId="33" type="noConversion"/>
  </si>
  <si>
    <t>外出餐</t>
    <phoneticPr fontId="33" type="noConversion"/>
  </si>
  <si>
    <t xml:space="preserve"> 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</si>
</sst>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40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  <font>
      <sz val="9"/>
      <color rgb="FFFF0000"/>
      <name val="宋体"/>
      <family val="3"/>
      <charset val="134"/>
    </font>
    <font>
      <sz val="9"/>
      <name val="DengXian"/>
      <charset val="134"/>
      <scheme val="minor"/>
    </font>
    <font>
      <sz val="9"/>
      <name val="DengXian"/>
      <family val="4"/>
      <charset val="134"/>
      <scheme val="minor"/>
    </font>
    <font>
      <b/>
      <sz val="9"/>
      <name val="Arial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0" fontId="13" fillId="4" borderId="0" xfId="6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40" fontId="14" fillId="7" borderId="0" xfId="6" applyNumberFormat="1" applyFont="1" applyFill="1" applyBorder="1" applyAlignment="1">
      <alignment horizontal="right" vertical="center" wrapText="1"/>
    </xf>
    <xf numFmtId="0" fontId="15" fillId="0" borderId="0" xfId="6" applyFont="1" applyBorder="1" applyAlignment="1">
      <alignment horizontal="left" vertical="center" wrapText="1"/>
    </xf>
    <xf numFmtId="4" fontId="12" fillId="4" borderId="0" xfId="6" applyNumberFormat="1" applyFont="1" applyFill="1" applyBorder="1" applyAlignment="1">
      <alignment vertical="center" wrapText="1"/>
    </xf>
    <xf numFmtId="4" fontId="10" fillId="0" borderId="0" xfId="6" applyNumberFormat="1" applyFont="1" applyBorder="1" applyAlignment="1">
      <alignment vertical="center" wrapText="1"/>
    </xf>
    <xf numFmtId="0" fontId="18" fillId="2" borderId="0" xfId="6" applyFont="1" applyFill="1" applyBorder="1" applyAlignment="1">
      <alignment horizontal="center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4" fillId="3" borderId="0" xfId="6" applyFont="1" applyFill="1" applyBorder="1" applyAlignment="1">
      <alignment horizontal="right"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8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9" borderId="0" xfId="6" applyFont="1" applyFill="1" applyBorder="1" applyAlignment="1">
      <alignment vertical="center" wrapText="1"/>
    </xf>
    <xf numFmtId="177" fontId="20" fillId="9" borderId="0" xfId="6" applyNumberFormat="1" applyFont="1" applyFill="1" applyBorder="1" applyAlignment="1">
      <alignment horizontal="right" vertical="center" wrapText="1"/>
    </xf>
    <xf numFmtId="0" fontId="15" fillId="8" borderId="0" xfId="6" applyFont="1" applyFill="1" applyBorder="1" applyAlignment="1">
      <alignment vertical="center" wrapText="1"/>
    </xf>
    <xf numFmtId="177" fontId="23" fillId="9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36" fillId="0" borderId="0" xfId="6" applyFont="1" applyBorder="1" applyAlignment="1">
      <alignment vertical="center" wrapText="1"/>
    </xf>
    <xf numFmtId="178" fontId="20" fillId="9" borderId="0" xfId="6" applyNumberFormat="1" applyFont="1" applyFill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3" fillId="0" borderId="0" xfId="6" applyFont="1" applyAlignment="1">
      <alignment vertical="center" wrapText="1"/>
    </xf>
    <xf numFmtId="0" fontId="3" fillId="0" borderId="0" xfId="6" applyFont="1" applyAlignment="1">
      <alignment horizontal="center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7" fillId="0" borderId="0" xfId="6" applyFont="1" applyAlignment="1">
      <alignment horizontal="left" vertical="center" wrapText="1"/>
    </xf>
    <xf numFmtId="0" fontId="3" fillId="5" borderId="0" xfId="6" applyFont="1" applyFill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5" fillId="0" borderId="0" xfId="6" applyFont="1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13" fillId="3" borderId="0" xfId="6" applyFont="1" applyFill="1" applyAlignment="1">
      <alignment vertical="center" wrapText="1"/>
    </xf>
    <xf numFmtId="0" fontId="13" fillId="3" borderId="0" xfId="6" applyFont="1" applyFill="1" applyAlignment="1">
      <alignment horizontal="left" vertical="center" wrapText="1"/>
    </xf>
    <xf numFmtId="0" fontId="14" fillId="3" borderId="0" xfId="6" applyFont="1" applyFill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40" fontId="14" fillId="4" borderId="0" xfId="6" applyNumberFormat="1" applyFont="1" applyFill="1" applyAlignment="1">
      <alignment horizontal="right" vertical="center" wrapText="1"/>
    </xf>
    <xf numFmtId="4" fontId="12" fillId="0" borderId="0" xfId="6" applyNumberFormat="1" applyFont="1" applyAlignment="1">
      <alignment vertical="center" wrapText="1"/>
    </xf>
    <xf numFmtId="0" fontId="18" fillId="0" borderId="0" xfId="6" applyFont="1" applyAlignment="1">
      <alignment vertical="center" wrapText="1"/>
    </xf>
    <xf numFmtId="4" fontId="12" fillId="4" borderId="0" xfId="6" applyNumberFormat="1" applyFont="1" applyFill="1" applyAlignment="1">
      <alignment vertical="center" wrapText="1"/>
    </xf>
    <xf numFmtId="4" fontId="10" fillId="0" borderId="0" xfId="6" applyNumberFormat="1" applyFont="1" applyAlignment="1">
      <alignment vertical="center" wrapText="1"/>
    </xf>
    <xf numFmtId="0" fontId="13" fillId="0" borderId="0" xfId="6" applyFont="1" applyAlignment="1">
      <alignment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12" fillId="2" borderId="0" xfId="6" applyFont="1" applyFill="1" applyAlignment="1">
      <alignment horizontal="center" vertical="center" wrapText="1"/>
    </xf>
    <xf numFmtId="0" fontId="15" fillId="3" borderId="0" xfId="6" applyFont="1" applyFill="1" applyAlignment="1">
      <alignment horizontal="left" vertical="center" wrapText="1"/>
    </xf>
    <xf numFmtId="0" fontId="15" fillId="2" borderId="0" xfId="6" applyFont="1" applyFill="1" applyAlignment="1">
      <alignment horizontal="center" vertical="center" wrapText="1"/>
    </xf>
    <xf numFmtId="40" fontId="14" fillId="7" borderId="0" xfId="6" applyNumberFormat="1" applyFont="1" applyFill="1" applyAlignment="1">
      <alignment horizontal="right" vertical="center" wrapText="1"/>
    </xf>
    <xf numFmtId="0" fontId="18" fillId="2" borderId="0" xfId="6" applyFont="1" applyFill="1" applyAlignment="1">
      <alignment horizontal="center" vertical="center" wrapText="1"/>
    </xf>
    <xf numFmtId="4" fontId="12" fillId="2" borderId="0" xfId="6" applyNumberFormat="1" applyFont="1" applyFill="1" applyAlignment="1">
      <alignment vertical="center" wrapText="1"/>
    </xf>
    <xf numFmtId="0" fontId="14" fillId="3" borderId="0" xfId="6" applyFont="1" applyFill="1" applyAlignment="1">
      <alignment horizontal="right" vertical="center" wrapText="1"/>
    </xf>
    <xf numFmtId="0" fontId="18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 wrapText="1"/>
    </xf>
    <xf numFmtId="0" fontId="15" fillId="0" borderId="0" xfId="6" applyFont="1" applyAlignment="1">
      <alignment horizontal="center" vertical="center" wrapText="1"/>
    </xf>
    <xf numFmtId="0" fontId="10" fillId="8" borderId="0" xfId="6" applyFont="1" applyFill="1" applyAlignment="1">
      <alignment horizontal="left" vertical="center" wrapText="1"/>
    </xf>
    <xf numFmtId="4" fontId="10" fillId="8" borderId="0" xfId="6" applyNumberFormat="1" applyFont="1" applyFill="1" applyAlignment="1">
      <alignment vertical="center" wrapText="1"/>
    </xf>
    <xf numFmtId="0" fontId="15" fillId="8" borderId="0" xfId="6" applyFont="1" applyFill="1" applyAlignment="1">
      <alignment vertical="center" wrapText="1"/>
    </xf>
    <xf numFmtId="9" fontId="14" fillId="3" borderId="0" xfId="6" applyNumberFormat="1" applyFont="1" applyFill="1" applyAlignment="1">
      <alignment horizontal="center" vertical="center" wrapText="1"/>
    </xf>
    <xf numFmtId="0" fontId="15" fillId="0" borderId="0" xfId="6" applyFont="1" applyAlignment="1">
      <alignment horizontal="left" vertical="center" wrapText="1"/>
    </xf>
    <xf numFmtId="0" fontId="11" fillId="0" borderId="0" xfId="6" applyFont="1" applyAlignment="1">
      <alignment horizontal="left" vertical="center" wrapText="1"/>
    </xf>
    <xf numFmtId="9" fontId="12" fillId="4" borderId="0" xfId="6" applyNumberFormat="1" applyFont="1" applyFill="1" applyAlignment="1">
      <alignment vertical="center" wrapText="1"/>
    </xf>
    <xf numFmtId="0" fontId="20" fillId="9" borderId="0" xfId="6" applyFont="1" applyFill="1" applyAlignment="1">
      <alignment vertical="center" wrapText="1"/>
    </xf>
    <xf numFmtId="177" fontId="20" fillId="9" borderId="0" xfId="6" applyNumberFormat="1" applyFont="1" applyFill="1" applyAlignment="1">
      <alignment horizontal="right" vertical="center" wrapText="1"/>
    </xf>
    <xf numFmtId="177" fontId="23" fillId="9" borderId="0" xfId="6" applyNumberFormat="1" applyFont="1" applyFill="1" applyAlignment="1">
      <alignment vertical="center" wrapText="1"/>
    </xf>
    <xf numFmtId="0" fontId="13" fillId="4" borderId="0" xfId="6" applyFont="1" applyFill="1" applyAlignment="1">
      <alignment vertical="center" wrapText="1"/>
    </xf>
    <xf numFmtId="178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12" fillId="2" borderId="0" xfId="6" applyFont="1" applyFill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35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39" fillId="0" borderId="0" xfId="6" applyFont="1" applyBorder="1" applyAlignment="1">
      <alignment horizontal="left" vertical="center" wrapText="1"/>
    </xf>
    <xf numFmtId="0" fontId="11" fillId="0" borderId="0" xfId="6" applyFont="1" applyAlignment="1">
      <alignment horizontal="left" vertical="center" wrapText="1"/>
    </xf>
    <xf numFmtId="0" fontId="12" fillId="0" borderId="0" xfId="6" applyFont="1" applyAlignment="1">
      <alignment horizontal="center" vertical="center" wrapText="1"/>
    </xf>
    <xf numFmtId="0" fontId="3" fillId="0" borderId="0" xfId="6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5" borderId="0" xfId="6" applyFont="1" applyFill="1" applyAlignment="1">
      <alignment horizontal="center" vertical="center" wrapText="1"/>
    </xf>
    <xf numFmtId="0" fontId="3" fillId="5" borderId="0" xfId="6" applyFont="1" applyFill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10" fillId="0" borderId="0" xfId="6" applyFont="1" applyAlignment="1">
      <alignment horizontal="left" vertical="center" wrapText="1"/>
    </xf>
    <xf numFmtId="0" fontId="21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0" fillId="8" borderId="0" xfId="6" applyFont="1" applyFill="1" applyAlignment="1">
      <alignment horizontal="left" vertical="center" wrapText="1"/>
    </xf>
    <xf numFmtId="0" fontId="35" fillId="0" borderId="0" xfId="6" applyFont="1" applyAlignment="1">
      <alignment horizontal="left" vertical="center" wrapText="1"/>
    </xf>
    <xf numFmtId="4" fontId="12" fillId="2" borderId="0" xfId="6" applyNumberFormat="1" applyFont="1" applyFill="1" applyAlignment="1">
      <alignment horizontal="center" vertical="center" wrapText="1"/>
    </xf>
    <xf numFmtId="0" fontId="12" fillId="2" borderId="0" xfId="6" applyFont="1" applyFill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5704-69DB-408D-A20F-6BA26DAFAA07}">
  <sheetPr>
    <pageSetUpPr fitToPage="1"/>
  </sheetPr>
  <dimension ref="A1:K62"/>
  <sheetViews>
    <sheetView tabSelected="1" zoomScale="90" zoomScaleNormal="90" zoomScalePageLayoutView="110" workbookViewId="0">
      <selection activeCell="D4" sqref="D4:E4"/>
    </sheetView>
  </sheetViews>
  <sheetFormatPr defaultColWidth="8.6640625" defaultRowHeight="13.8"/>
  <cols>
    <col min="1" max="1" width="19" style="2" customWidth="1"/>
    <col min="2" max="2" width="27.88671875" style="2" customWidth="1"/>
    <col min="3" max="3" width="28" style="2" customWidth="1"/>
    <col min="4" max="4" width="8.6640625" style="2"/>
    <col min="5" max="5" width="14.33203125" style="2" customWidth="1"/>
    <col min="6" max="6" width="8.6640625" style="2"/>
    <col min="7" max="7" width="19.6640625" style="2" customWidth="1"/>
    <col min="8" max="8" width="17" style="2" customWidth="1"/>
    <col min="9" max="9" width="37" style="2" customWidth="1"/>
    <col min="10" max="16384" width="8.6640625" style="2"/>
  </cols>
  <sheetData>
    <row r="1" spans="1:9" ht="17.399999999999999">
      <c r="A1" s="129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9" ht="24.6" thickBot="1">
      <c r="A2" s="3" t="s">
        <v>1</v>
      </c>
      <c r="B2" s="4" t="s">
        <v>99</v>
      </c>
      <c r="C2" s="5" t="s">
        <v>2</v>
      </c>
      <c r="D2" s="131" t="s">
        <v>109</v>
      </c>
      <c r="E2" s="131"/>
      <c r="F2" s="3" t="s">
        <v>3</v>
      </c>
      <c r="G2" s="53" t="s">
        <v>4</v>
      </c>
      <c r="H2" s="132" t="s">
        <v>110</v>
      </c>
      <c r="I2" s="132"/>
    </row>
    <row r="3" spans="1:9" ht="60.6" thickBot="1">
      <c r="A3" s="53" t="s">
        <v>5</v>
      </c>
      <c r="B3" s="4" t="s">
        <v>97</v>
      </c>
      <c r="C3" s="53" t="s">
        <v>6</v>
      </c>
      <c r="D3" s="133">
        <v>35</v>
      </c>
      <c r="E3" s="133"/>
      <c r="F3" s="3" t="s">
        <v>7</v>
      </c>
      <c r="G3" s="53" t="s">
        <v>8</v>
      </c>
      <c r="H3" s="128" t="s">
        <v>111</v>
      </c>
      <c r="I3" s="128"/>
    </row>
    <row r="4" spans="1:9" ht="36.6" thickBot="1">
      <c r="A4" s="53" t="s">
        <v>9</v>
      </c>
      <c r="B4" s="6">
        <v>44044</v>
      </c>
      <c r="C4" s="7" t="s">
        <v>10</v>
      </c>
      <c r="D4" s="126"/>
      <c r="E4" s="126"/>
      <c r="F4" s="3" t="s">
        <v>11</v>
      </c>
      <c r="G4" s="53" t="s">
        <v>12</v>
      </c>
      <c r="H4" s="127" t="s">
        <v>112</v>
      </c>
      <c r="I4" s="128"/>
    </row>
    <row r="5" spans="1:9">
      <c r="A5" s="120"/>
      <c r="B5" s="121"/>
      <c r="C5" s="121"/>
      <c r="D5" s="121"/>
      <c r="E5" s="121"/>
      <c r="F5" s="121"/>
      <c r="G5" s="121"/>
      <c r="H5" s="121"/>
      <c r="I5" s="121"/>
    </row>
    <row r="6" spans="1:9" ht="26.1" customHeight="1">
      <c r="A6" s="8" t="s">
        <v>13</v>
      </c>
      <c r="B6" s="122" t="s">
        <v>14</v>
      </c>
      <c r="C6" s="122"/>
      <c r="D6" s="122"/>
      <c r="E6" s="122"/>
      <c r="F6" s="122"/>
      <c r="G6" s="122"/>
      <c r="H6" s="122"/>
      <c r="I6" s="122"/>
    </row>
    <row r="7" spans="1:9">
      <c r="A7" s="123" t="s">
        <v>187</v>
      </c>
      <c r="B7" s="124"/>
      <c r="C7" s="124"/>
      <c r="D7" s="124"/>
      <c r="E7" s="124"/>
      <c r="F7" s="124"/>
      <c r="G7" s="123" t="s">
        <v>16</v>
      </c>
      <c r="H7" s="124"/>
      <c r="I7" s="124"/>
    </row>
    <row r="8" spans="1:9" ht="26.4">
      <c r="A8" s="55" t="s">
        <v>17</v>
      </c>
      <c r="B8" s="55" t="s">
        <v>18</v>
      </c>
      <c r="C8" s="55" t="s">
        <v>19</v>
      </c>
      <c r="D8" s="55" t="s">
        <v>20</v>
      </c>
      <c r="E8" s="55" t="s">
        <v>21</v>
      </c>
      <c r="F8" s="55" t="s">
        <v>22</v>
      </c>
      <c r="G8" s="55" t="s">
        <v>23</v>
      </c>
      <c r="H8" s="55" t="s">
        <v>24</v>
      </c>
      <c r="I8" s="55" t="s">
        <v>25</v>
      </c>
    </row>
    <row r="9" spans="1:9">
      <c r="A9" s="9" t="s">
        <v>26</v>
      </c>
      <c r="B9" s="115" t="s">
        <v>113</v>
      </c>
      <c r="C9" s="115"/>
      <c r="D9" s="115"/>
      <c r="E9" s="115"/>
      <c r="F9" s="115"/>
      <c r="G9" s="115"/>
      <c r="H9" s="115"/>
      <c r="I9" s="28"/>
    </row>
    <row r="10" spans="1:9" ht="32.4">
      <c r="A10" s="59" t="s">
        <v>27</v>
      </c>
      <c r="B10" s="10" t="s">
        <v>100</v>
      </c>
      <c r="C10" s="11" t="s">
        <v>85</v>
      </c>
      <c r="D10" s="12"/>
      <c r="E10" s="12"/>
      <c r="F10" s="13" t="s">
        <v>28</v>
      </c>
      <c r="G10" s="14"/>
      <c r="H10" s="15">
        <f t="shared" ref="H10:H15" si="0">D10*E10*G10</f>
        <v>0</v>
      </c>
      <c r="I10" s="30"/>
    </row>
    <row r="11" spans="1:9">
      <c r="A11" s="59" t="s">
        <v>29</v>
      </c>
      <c r="B11" s="10" t="s">
        <v>136</v>
      </c>
      <c r="C11" s="11" t="s">
        <v>137</v>
      </c>
      <c r="D11" s="12">
        <v>1</v>
      </c>
      <c r="E11" s="12">
        <v>0.5</v>
      </c>
      <c r="F11" s="13" t="s">
        <v>31</v>
      </c>
      <c r="G11" s="14">
        <v>18000</v>
      </c>
      <c r="H11" s="15">
        <f t="shared" si="0"/>
        <v>9000</v>
      </c>
      <c r="I11" s="30" t="s">
        <v>114</v>
      </c>
    </row>
    <row r="12" spans="1:9">
      <c r="A12" s="59" t="s">
        <v>30</v>
      </c>
      <c r="B12" s="10" t="s">
        <v>83</v>
      </c>
      <c r="C12" s="20" t="s">
        <v>130</v>
      </c>
      <c r="D12" s="12">
        <v>1</v>
      </c>
      <c r="E12" s="12">
        <v>1</v>
      </c>
      <c r="F12" s="13" t="s">
        <v>32</v>
      </c>
      <c r="G12" s="14">
        <v>2500</v>
      </c>
      <c r="H12" s="15">
        <f t="shared" si="0"/>
        <v>2500</v>
      </c>
      <c r="I12" s="30" t="s">
        <v>162</v>
      </c>
    </row>
    <row r="13" spans="1:9">
      <c r="A13" s="60" t="s">
        <v>81</v>
      </c>
      <c r="B13" s="10" t="s">
        <v>163</v>
      </c>
      <c r="C13" s="20"/>
      <c r="D13" s="12">
        <v>1</v>
      </c>
      <c r="E13" s="12">
        <v>1</v>
      </c>
      <c r="F13" s="13"/>
      <c r="G13" s="14">
        <v>300</v>
      </c>
      <c r="H13" s="15">
        <f t="shared" si="0"/>
        <v>300</v>
      </c>
      <c r="I13" s="30"/>
    </row>
    <row r="14" spans="1:9">
      <c r="A14" s="60" t="s">
        <v>82</v>
      </c>
      <c r="B14" s="10" t="s">
        <v>84</v>
      </c>
      <c r="C14" s="11" t="s">
        <v>115</v>
      </c>
      <c r="D14" s="12">
        <v>30</v>
      </c>
      <c r="E14" s="12">
        <v>1</v>
      </c>
      <c r="F14" s="13" t="s">
        <v>34</v>
      </c>
      <c r="G14" s="14">
        <v>55</v>
      </c>
      <c r="H14" s="15">
        <f t="shared" si="0"/>
        <v>1650</v>
      </c>
      <c r="I14" s="30"/>
    </row>
    <row r="15" spans="1:9" ht="21.6">
      <c r="A15" s="60" t="s">
        <v>164</v>
      </c>
      <c r="B15" s="10" t="s">
        <v>94</v>
      </c>
      <c r="C15" s="11" t="s">
        <v>95</v>
      </c>
      <c r="D15" s="12">
        <v>1</v>
      </c>
      <c r="E15" s="12">
        <v>1</v>
      </c>
      <c r="F15" s="13" t="s">
        <v>96</v>
      </c>
      <c r="G15" s="14">
        <v>4000</v>
      </c>
      <c r="H15" s="15">
        <f t="shared" si="0"/>
        <v>4000</v>
      </c>
      <c r="I15" s="30" t="s">
        <v>138</v>
      </c>
    </row>
    <row r="16" spans="1:9">
      <c r="A16" s="113" t="s">
        <v>35</v>
      </c>
      <c r="B16" s="113"/>
      <c r="C16" s="113"/>
      <c r="D16" s="113"/>
      <c r="E16" s="113"/>
      <c r="F16" s="113"/>
      <c r="G16" s="113"/>
      <c r="H16" s="17">
        <f>SUM(H10:H15)</f>
        <v>17450</v>
      </c>
      <c r="I16" s="31"/>
    </row>
    <row r="17" spans="1:11" ht="36">
      <c r="A17" s="18" t="s">
        <v>17</v>
      </c>
      <c r="B17" s="18" t="s">
        <v>18</v>
      </c>
      <c r="C17" s="18" t="s">
        <v>19</v>
      </c>
      <c r="D17" s="19" t="s">
        <v>36</v>
      </c>
      <c r="E17" s="19" t="s">
        <v>37</v>
      </c>
      <c r="F17" s="18" t="s">
        <v>22</v>
      </c>
      <c r="G17" s="18" t="s">
        <v>23</v>
      </c>
      <c r="H17" s="18" t="s">
        <v>38</v>
      </c>
      <c r="I17" s="18" t="s">
        <v>25</v>
      </c>
    </row>
    <row r="18" spans="1:11">
      <c r="A18" s="9" t="s">
        <v>39</v>
      </c>
      <c r="B18" s="115" t="s">
        <v>116</v>
      </c>
      <c r="C18" s="115"/>
      <c r="D18" s="115"/>
      <c r="E18" s="115"/>
      <c r="F18" s="115"/>
      <c r="G18" s="115"/>
      <c r="H18" s="115"/>
      <c r="I18" s="28"/>
    </row>
    <row r="19" spans="1:11" s="1" customFormat="1" ht="18" customHeight="1">
      <c r="A19" s="60" t="s">
        <v>41</v>
      </c>
      <c r="B19" s="20" t="s">
        <v>165</v>
      </c>
      <c r="C19" s="20" t="s">
        <v>168</v>
      </c>
      <c r="D19" s="12">
        <v>11</v>
      </c>
      <c r="E19" s="12">
        <v>1</v>
      </c>
      <c r="F19" s="21" t="s">
        <v>42</v>
      </c>
      <c r="G19" s="22">
        <v>292.72727271999997</v>
      </c>
      <c r="H19" s="15">
        <f>D19*E19*G19</f>
        <v>3219.9999999199999</v>
      </c>
      <c r="I19" s="30"/>
    </row>
    <row r="20" spans="1:11" s="1" customFormat="1" ht="21.6">
      <c r="A20" s="60" t="s">
        <v>166</v>
      </c>
      <c r="B20" s="20" t="s">
        <v>103</v>
      </c>
      <c r="C20" s="20" t="s">
        <v>117</v>
      </c>
      <c r="D20" s="12">
        <v>30</v>
      </c>
      <c r="E20" s="12">
        <v>1</v>
      </c>
      <c r="F20" s="21" t="s">
        <v>42</v>
      </c>
      <c r="G20" s="22">
        <v>297</v>
      </c>
      <c r="H20" s="15">
        <f>D20*E20*G20</f>
        <v>8910</v>
      </c>
      <c r="I20" s="30" t="s">
        <v>121</v>
      </c>
    </row>
    <row r="21" spans="1:11" s="1" customFormat="1" ht="20.399999999999999" customHeight="1">
      <c r="A21" s="60" t="s">
        <v>167</v>
      </c>
      <c r="B21" s="20" t="s">
        <v>103</v>
      </c>
      <c r="C21" s="20" t="s">
        <v>186</v>
      </c>
      <c r="D21" s="12">
        <v>1</v>
      </c>
      <c r="E21" s="12">
        <v>1</v>
      </c>
      <c r="F21" s="21" t="s">
        <v>42</v>
      </c>
      <c r="G21" s="22">
        <v>93</v>
      </c>
      <c r="H21" s="15">
        <f>D21*E21*G21</f>
        <v>93</v>
      </c>
      <c r="I21" s="30"/>
    </row>
    <row r="22" spans="1:11">
      <c r="A22" s="113" t="s">
        <v>35</v>
      </c>
      <c r="B22" s="113"/>
      <c r="C22" s="113"/>
      <c r="D22" s="113"/>
      <c r="E22" s="113"/>
      <c r="F22" s="113"/>
      <c r="G22" s="113"/>
      <c r="H22" s="25">
        <f>SUM(H19:H21)</f>
        <v>12222.999999920001</v>
      </c>
      <c r="I22" s="28"/>
    </row>
    <row r="23" spans="1:11" ht="36">
      <c r="A23" s="18" t="s">
        <v>17</v>
      </c>
      <c r="B23" s="18" t="s">
        <v>18</v>
      </c>
      <c r="C23" s="18" t="s">
        <v>19</v>
      </c>
      <c r="D23" s="19" t="s">
        <v>36</v>
      </c>
      <c r="E23" s="19" t="s">
        <v>37</v>
      </c>
      <c r="F23" s="18" t="s">
        <v>22</v>
      </c>
      <c r="G23" s="18" t="s">
        <v>23</v>
      </c>
      <c r="H23" s="18" t="s">
        <v>38</v>
      </c>
      <c r="I23" s="18" t="s">
        <v>25</v>
      </c>
    </row>
    <row r="24" spans="1:11">
      <c r="A24" s="9" t="s">
        <v>44</v>
      </c>
      <c r="B24" s="115" t="s">
        <v>45</v>
      </c>
      <c r="C24" s="115"/>
      <c r="D24" s="115"/>
      <c r="E24" s="115"/>
      <c r="F24" s="115"/>
      <c r="G24" s="115"/>
      <c r="H24" s="115"/>
      <c r="I24" s="28"/>
    </row>
    <row r="25" spans="1:11" s="1" customFormat="1" ht="32.4">
      <c r="A25" s="125" t="s">
        <v>46</v>
      </c>
      <c r="B25" s="20" t="s">
        <v>47</v>
      </c>
      <c r="C25" s="20" t="s">
        <v>123</v>
      </c>
      <c r="D25" s="12">
        <v>4</v>
      </c>
      <c r="E25" s="12">
        <v>2</v>
      </c>
      <c r="F25" s="26" t="s">
        <v>48</v>
      </c>
      <c r="G25" s="24">
        <v>260</v>
      </c>
      <c r="H25" s="15">
        <f>D25*E25*G25</f>
        <v>2080</v>
      </c>
      <c r="I25" s="28" t="s">
        <v>118</v>
      </c>
      <c r="J25" s="32"/>
      <c r="K25" s="33" t="s">
        <v>43</v>
      </c>
    </row>
    <row r="26" spans="1:11" s="1" customFormat="1" ht="43.2">
      <c r="A26" s="125"/>
      <c r="B26" s="20" t="s">
        <v>49</v>
      </c>
      <c r="C26" s="20" t="s">
        <v>80</v>
      </c>
      <c r="D26" s="12"/>
      <c r="E26" s="12"/>
      <c r="F26" s="26" t="s">
        <v>48</v>
      </c>
      <c r="G26" s="24"/>
      <c r="H26" s="27">
        <f>D26*E26*G26</f>
        <v>0</v>
      </c>
      <c r="I26" s="30"/>
      <c r="J26" s="32"/>
      <c r="K26" s="33"/>
    </row>
    <row r="27" spans="1:11" ht="21.6">
      <c r="A27" s="125"/>
      <c r="B27" s="20" t="s">
        <v>50</v>
      </c>
      <c r="C27" s="20" t="s">
        <v>80</v>
      </c>
      <c r="D27" s="12"/>
      <c r="E27" s="12"/>
      <c r="F27" s="26" t="s">
        <v>48</v>
      </c>
      <c r="G27" s="24"/>
      <c r="H27" s="27">
        <f>D27*E27*G27</f>
        <v>0</v>
      </c>
      <c r="I27" s="30"/>
      <c r="J27" s="54"/>
    </row>
    <row r="28" spans="1:11">
      <c r="A28" s="113" t="s">
        <v>35</v>
      </c>
      <c r="B28" s="113"/>
      <c r="C28" s="113"/>
      <c r="D28" s="113"/>
      <c r="E28" s="113"/>
      <c r="F28" s="113"/>
      <c r="G28" s="113"/>
      <c r="H28" s="25">
        <f>SUM(H25:H27)</f>
        <v>2080</v>
      </c>
      <c r="I28" s="28"/>
    </row>
    <row r="29" spans="1:11" ht="36">
      <c r="A29" s="18" t="s">
        <v>17</v>
      </c>
      <c r="B29" s="18" t="s">
        <v>18</v>
      </c>
      <c r="C29" s="18" t="s">
        <v>19</v>
      </c>
      <c r="D29" s="19" t="s">
        <v>36</v>
      </c>
      <c r="E29" s="19" t="s">
        <v>37</v>
      </c>
      <c r="F29" s="18" t="s">
        <v>22</v>
      </c>
      <c r="G29" s="18" t="s">
        <v>23</v>
      </c>
      <c r="H29" s="18" t="s">
        <v>38</v>
      </c>
      <c r="I29" s="18" t="s">
        <v>25</v>
      </c>
    </row>
    <row r="30" spans="1:11">
      <c r="A30" s="9" t="s">
        <v>51</v>
      </c>
      <c r="B30" s="115" t="s">
        <v>52</v>
      </c>
      <c r="C30" s="115"/>
      <c r="D30" s="115"/>
      <c r="E30" s="115"/>
      <c r="F30" s="115"/>
      <c r="G30" s="115"/>
      <c r="H30" s="115"/>
      <c r="I30" s="28"/>
    </row>
    <row r="31" spans="1:11" ht="21.6">
      <c r="A31" s="59" t="s">
        <v>53</v>
      </c>
      <c r="B31" s="20" t="s">
        <v>54</v>
      </c>
      <c r="C31" s="20"/>
      <c r="D31" s="12"/>
      <c r="E31" s="29"/>
      <c r="F31" s="21" t="s">
        <v>42</v>
      </c>
      <c r="G31" s="14"/>
      <c r="H31" s="15">
        <f t="shared" ref="H31" si="1">D31*E31*G31</f>
        <v>0</v>
      </c>
      <c r="I31" s="28"/>
    </row>
    <row r="32" spans="1:11" ht="22.5" customHeight="1">
      <c r="A32" s="59" t="s">
        <v>56</v>
      </c>
      <c r="B32" s="20" t="s">
        <v>86</v>
      </c>
      <c r="C32" s="20" t="s">
        <v>178</v>
      </c>
      <c r="D32" s="12">
        <v>1</v>
      </c>
      <c r="E32" s="12">
        <v>1</v>
      </c>
      <c r="F32" s="21" t="s">
        <v>87</v>
      </c>
      <c r="G32" s="14">
        <v>3020</v>
      </c>
      <c r="H32" s="15">
        <f>D32*E32*G32</f>
        <v>3020</v>
      </c>
      <c r="I32" s="28" t="s">
        <v>119</v>
      </c>
    </row>
    <row r="33" spans="1:9">
      <c r="A33" s="113" t="s">
        <v>35</v>
      </c>
      <c r="B33" s="113"/>
      <c r="C33" s="113"/>
      <c r="D33" s="113"/>
      <c r="E33" s="113"/>
      <c r="F33" s="113"/>
      <c r="G33" s="113"/>
      <c r="H33" s="25">
        <f>SUM(H31:H32)</f>
        <v>3020</v>
      </c>
      <c r="I33" s="28"/>
    </row>
    <row r="34" spans="1:9" ht="36">
      <c r="A34" s="18" t="s">
        <v>17</v>
      </c>
      <c r="B34" s="18" t="s">
        <v>18</v>
      </c>
      <c r="C34" s="18" t="s">
        <v>19</v>
      </c>
      <c r="D34" s="19" t="s">
        <v>36</v>
      </c>
      <c r="E34" s="19" t="s">
        <v>37</v>
      </c>
      <c r="F34" s="18" t="s">
        <v>22</v>
      </c>
      <c r="G34" s="18" t="s">
        <v>23</v>
      </c>
      <c r="H34" s="18" t="s">
        <v>38</v>
      </c>
      <c r="I34" s="18" t="s">
        <v>25</v>
      </c>
    </row>
    <row r="35" spans="1:9">
      <c r="A35" s="9" t="s">
        <v>57</v>
      </c>
      <c r="B35" s="114" t="s">
        <v>89</v>
      </c>
      <c r="C35" s="114"/>
      <c r="D35" s="114"/>
      <c r="E35" s="114"/>
      <c r="F35" s="114"/>
      <c r="G35" s="114"/>
      <c r="H35" s="114"/>
      <c r="I35" s="114"/>
    </row>
    <row r="36" spans="1:9" ht="32.4">
      <c r="A36" s="59" t="s">
        <v>58</v>
      </c>
      <c r="B36" s="34" t="s">
        <v>59</v>
      </c>
      <c r="C36" s="57"/>
      <c r="D36" s="12"/>
      <c r="E36" s="12"/>
      <c r="F36" s="41" t="s">
        <v>55</v>
      </c>
      <c r="G36" s="14"/>
      <c r="H36" s="15">
        <f>D36*E36*G36</f>
        <v>0</v>
      </c>
      <c r="I36" s="28"/>
    </row>
    <row r="37" spans="1:9" ht="21.6">
      <c r="A37" s="59" t="s">
        <v>60</v>
      </c>
      <c r="B37" s="34" t="s">
        <v>90</v>
      </c>
      <c r="C37" s="57"/>
      <c r="D37" s="12">
        <v>1</v>
      </c>
      <c r="E37" s="12">
        <v>1</v>
      </c>
      <c r="F37" s="41" t="s">
        <v>55</v>
      </c>
      <c r="G37" s="14">
        <v>500</v>
      </c>
      <c r="H37" s="15">
        <f>D37*E37*G37</f>
        <v>500</v>
      </c>
      <c r="I37" s="30" t="s">
        <v>120</v>
      </c>
    </row>
    <row r="38" spans="1:9">
      <c r="A38" s="113" t="s">
        <v>61</v>
      </c>
      <c r="B38" s="113"/>
      <c r="C38" s="113"/>
      <c r="D38" s="113"/>
      <c r="E38" s="113"/>
      <c r="F38" s="113"/>
      <c r="G38" s="113"/>
      <c r="H38" s="25">
        <f>SUM(H36:H37)</f>
        <v>500</v>
      </c>
      <c r="I38" s="28"/>
    </row>
    <row r="39" spans="1:9">
      <c r="A39" s="58" t="s">
        <v>62</v>
      </c>
      <c r="B39" s="58"/>
      <c r="C39" s="58"/>
      <c r="D39" s="58"/>
      <c r="E39" s="58"/>
      <c r="F39" s="58"/>
      <c r="G39" s="58"/>
      <c r="H39" s="35">
        <f>SUM(H16,H22,H28,H33,H38)</f>
        <v>35272.999999920001</v>
      </c>
      <c r="I39" s="39"/>
    </row>
    <row r="40" spans="1:9" ht="36">
      <c r="A40" s="18" t="s">
        <v>17</v>
      </c>
      <c r="B40" s="18" t="s">
        <v>18</v>
      </c>
      <c r="C40" s="18" t="s">
        <v>19</v>
      </c>
      <c r="D40" s="19" t="s">
        <v>36</v>
      </c>
      <c r="E40" s="19" t="s">
        <v>37</v>
      </c>
      <c r="F40" s="18" t="s">
        <v>22</v>
      </c>
      <c r="G40" s="18" t="s">
        <v>23</v>
      </c>
      <c r="H40" s="18" t="s">
        <v>38</v>
      </c>
      <c r="I40" s="18" t="s">
        <v>25</v>
      </c>
    </row>
    <row r="41" spans="1:9">
      <c r="A41" s="9" t="s">
        <v>63</v>
      </c>
      <c r="B41" s="115" t="s">
        <v>64</v>
      </c>
      <c r="C41" s="115"/>
      <c r="D41" s="115"/>
      <c r="E41" s="115"/>
      <c r="F41" s="115"/>
      <c r="G41" s="115"/>
      <c r="H41" s="115"/>
      <c r="I41" s="115"/>
    </row>
    <row r="42" spans="1:9" ht="32.4">
      <c r="A42" s="59" t="s">
        <v>65</v>
      </c>
      <c r="B42" s="28" t="s">
        <v>64</v>
      </c>
      <c r="C42" s="28"/>
      <c r="D42" s="12">
        <v>1</v>
      </c>
      <c r="E42" s="36">
        <v>0.1</v>
      </c>
      <c r="F42" s="41" t="s">
        <v>66</v>
      </c>
      <c r="G42" s="14">
        <f>H39</f>
        <v>35272.999999920001</v>
      </c>
      <c r="H42" s="15">
        <f>D42*E42*G42</f>
        <v>3527.2999999920003</v>
      </c>
      <c r="I42" s="28"/>
    </row>
    <row r="43" spans="1:9">
      <c r="A43" s="116" t="s">
        <v>35</v>
      </c>
      <c r="B43" s="116"/>
      <c r="C43" s="116"/>
      <c r="D43" s="116"/>
      <c r="E43" s="116"/>
      <c r="F43" s="116"/>
      <c r="G43" s="116"/>
      <c r="H43" s="35">
        <f>SUM(H42:H42)</f>
        <v>3527.2999999920003</v>
      </c>
      <c r="I43" s="39"/>
    </row>
    <row r="44" spans="1:9" ht="36">
      <c r="A44" s="18" t="s">
        <v>17</v>
      </c>
      <c r="B44" s="18" t="s">
        <v>18</v>
      </c>
      <c r="C44" s="18" t="s">
        <v>19</v>
      </c>
      <c r="D44" s="19" t="s">
        <v>36</v>
      </c>
      <c r="E44" s="19" t="s">
        <v>37</v>
      </c>
      <c r="F44" s="18" t="s">
        <v>22</v>
      </c>
      <c r="G44" s="18" t="s">
        <v>23</v>
      </c>
      <c r="H44" s="18" t="s">
        <v>38</v>
      </c>
      <c r="I44" s="18" t="s">
        <v>25</v>
      </c>
    </row>
    <row r="45" spans="1:9">
      <c r="A45" s="9" t="s">
        <v>88</v>
      </c>
      <c r="B45" s="117" t="s">
        <v>105</v>
      </c>
      <c r="C45" s="114"/>
      <c r="D45" s="114"/>
      <c r="E45" s="114"/>
      <c r="F45" s="114"/>
      <c r="G45" s="114"/>
      <c r="H45" s="114"/>
      <c r="I45" s="114"/>
    </row>
    <row r="46" spans="1:9" ht="21.6">
      <c r="A46" s="59" t="s">
        <v>91</v>
      </c>
      <c r="B46" s="34" t="s">
        <v>106</v>
      </c>
      <c r="C46" s="57"/>
      <c r="D46" s="12"/>
      <c r="E46" s="12"/>
      <c r="F46" s="41" t="s">
        <v>55</v>
      </c>
      <c r="G46" s="14"/>
      <c r="H46" s="15">
        <f>D46*E46*G46</f>
        <v>0</v>
      </c>
      <c r="I46" s="28" t="s">
        <v>98</v>
      </c>
    </row>
    <row r="47" spans="1:9" ht="21.6">
      <c r="A47" s="59" t="s">
        <v>92</v>
      </c>
      <c r="B47" s="34" t="s">
        <v>107</v>
      </c>
      <c r="C47" s="57"/>
      <c r="D47" s="12"/>
      <c r="E47" s="12"/>
      <c r="F47" s="41" t="s">
        <v>55</v>
      </c>
      <c r="G47" s="14"/>
      <c r="H47" s="15">
        <f>D47*E47*G47</f>
        <v>0</v>
      </c>
      <c r="I47" s="28"/>
    </row>
    <row r="48" spans="1:9" ht="21.6">
      <c r="A48" s="59" t="s">
        <v>93</v>
      </c>
      <c r="B48" s="34" t="s">
        <v>108</v>
      </c>
      <c r="C48" s="57"/>
      <c r="D48" s="12"/>
      <c r="E48" s="12"/>
      <c r="F48" s="41" t="s">
        <v>55</v>
      </c>
      <c r="G48" s="14"/>
      <c r="H48" s="15">
        <f>D48*E48*G48</f>
        <v>0</v>
      </c>
      <c r="I48" s="30"/>
    </row>
    <row r="49" spans="1:9">
      <c r="A49" s="113" t="s">
        <v>61</v>
      </c>
      <c r="B49" s="113"/>
      <c r="C49" s="113"/>
      <c r="D49" s="113"/>
      <c r="E49" s="113"/>
      <c r="F49" s="113"/>
      <c r="G49" s="113"/>
      <c r="H49" s="25">
        <f>SUM(H46:H48)</f>
        <v>0</v>
      </c>
      <c r="I49" s="28"/>
    </row>
    <row r="50" spans="1:9" ht="36">
      <c r="A50" s="18" t="s">
        <v>17</v>
      </c>
      <c r="B50" s="18" t="s">
        <v>18</v>
      </c>
      <c r="C50" s="18" t="s">
        <v>19</v>
      </c>
      <c r="D50" s="19" t="s">
        <v>36</v>
      </c>
      <c r="E50" s="19" t="s">
        <v>37</v>
      </c>
      <c r="F50" s="18" t="s">
        <v>22</v>
      </c>
      <c r="G50" s="18" t="s">
        <v>23</v>
      </c>
      <c r="H50" s="18" t="s">
        <v>38</v>
      </c>
      <c r="I50" s="18" t="s">
        <v>25</v>
      </c>
    </row>
    <row r="51" spans="1:9">
      <c r="A51" s="9" t="s">
        <v>67</v>
      </c>
      <c r="B51" s="115" t="s">
        <v>68</v>
      </c>
      <c r="C51" s="115"/>
      <c r="D51" s="115"/>
      <c r="E51" s="115"/>
      <c r="F51" s="115"/>
      <c r="G51" s="115"/>
      <c r="H51" s="115"/>
      <c r="I51" s="115"/>
    </row>
    <row r="52" spans="1:9" ht="21.6">
      <c r="A52" s="9" t="s">
        <v>69</v>
      </c>
      <c r="B52" s="23" t="s">
        <v>70</v>
      </c>
      <c r="C52" s="56"/>
      <c r="D52" s="12"/>
      <c r="E52" s="12"/>
      <c r="F52" s="41" t="s">
        <v>71</v>
      </c>
      <c r="G52" s="14"/>
      <c r="H52" s="15">
        <f>D52*E52*G52</f>
        <v>0</v>
      </c>
      <c r="I52" s="23" t="s">
        <v>72</v>
      </c>
    </row>
    <row r="53" spans="1:9" ht="21.6">
      <c r="A53" s="9" t="s">
        <v>73</v>
      </c>
      <c r="B53" s="23" t="s">
        <v>74</v>
      </c>
      <c r="C53" s="56"/>
      <c r="D53" s="12"/>
      <c r="E53" s="12"/>
      <c r="F53" s="41" t="s">
        <v>71</v>
      </c>
      <c r="G53" s="14"/>
      <c r="H53" s="15">
        <f>D53*E53*G53</f>
        <v>0</v>
      </c>
      <c r="I53" s="23" t="s">
        <v>72</v>
      </c>
    </row>
    <row r="54" spans="1:9">
      <c r="A54" s="116" t="s">
        <v>35</v>
      </c>
      <c r="B54" s="116"/>
      <c r="C54" s="116"/>
      <c r="D54" s="116"/>
      <c r="E54" s="116"/>
      <c r="F54" s="116"/>
      <c r="G54" s="116"/>
      <c r="H54" s="35">
        <f>SUM(H52:H53)</f>
        <v>0</v>
      </c>
      <c r="I54" s="39"/>
    </row>
    <row r="55" spans="1:9" ht="36">
      <c r="A55" s="18" t="s">
        <v>17</v>
      </c>
      <c r="B55" s="18" t="s">
        <v>18</v>
      </c>
      <c r="C55" s="18" t="s">
        <v>19</v>
      </c>
      <c r="D55" s="19" t="s">
        <v>36</v>
      </c>
      <c r="E55" s="19" t="s">
        <v>37</v>
      </c>
      <c r="F55" s="18" t="s">
        <v>22</v>
      </c>
      <c r="G55" s="18" t="s">
        <v>23</v>
      </c>
      <c r="H55" s="18" t="s">
        <v>38</v>
      </c>
      <c r="I55" s="18" t="s">
        <v>25</v>
      </c>
    </row>
    <row r="56" spans="1:9">
      <c r="A56" s="9" t="s">
        <v>75</v>
      </c>
      <c r="B56" s="115" t="s">
        <v>76</v>
      </c>
      <c r="C56" s="115"/>
      <c r="D56" s="115"/>
      <c r="E56" s="115"/>
      <c r="F56" s="115"/>
      <c r="G56" s="115"/>
      <c r="H56" s="115"/>
      <c r="I56" s="115"/>
    </row>
    <row r="57" spans="1:9">
      <c r="A57" s="59" t="s">
        <v>77</v>
      </c>
      <c r="B57" s="28" t="s">
        <v>76</v>
      </c>
      <c r="C57" s="28"/>
      <c r="D57" s="118">
        <f>H54+H43+H39+H49</f>
        <v>38800.299999912</v>
      </c>
      <c r="E57" s="119"/>
      <c r="F57" s="41"/>
      <c r="G57" s="42">
        <v>0.06</v>
      </c>
      <c r="H57" s="15">
        <f>D57*G57</f>
        <v>2328.01799999472</v>
      </c>
      <c r="I57" s="28"/>
    </row>
    <row r="58" spans="1:9" ht="14.4">
      <c r="A58" s="37" t="s">
        <v>78</v>
      </c>
      <c r="B58" s="37"/>
      <c r="C58" s="37"/>
      <c r="D58" s="37"/>
      <c r="E58" s="37"/>
      <c r="F58" s="37"/>
      <c r="G58" s="37"/>
      <c r="H58" s="52">
        <f>H39+H43+H54+H57+H49</f>
        <v>41128.317999906722</v>
      </c>
      <c r="I58" s="40"/>
    </row>
    <row r="59" spans="1:9">
      <c r="A59" s="111" t="s">
        <v>79</v>
      </c>
      <c r="B59" s="112"/>
      <c r="C59" s="112"/>
      <c r="D59" s="112"/>
      <c r="E59" s="112"/>
      <c r="F59" s="112"/>
      <c r="G59" s="112"/>
      <c r="H59" s="112"/>
      <c r="I59" s="112"/>
    </row>
    <row r="61" spans="1:9">
      <c r="H61" s="104"/>
    </row>
    <row r="62" spans="1:9">
      <c r="H62" s="104"/>
    </row>
  </sheetData>
  <mergeCells count="31">
    <mergeCell ref="D4:E4"/>
    <mergeCell ref="H4:I4"/>
    <mergeCell ref="A1:I1"/>
    <mergeCell ref="D2:E2"/>
    <mergeCell ref="H2:I2"/>
    <mergeCell ref="D3:E3"/>
    <mergeCell ref="H3:I3"/>
    <mergeCell ref="B30:H30"/>
    <mergeCell ref="A5:I5"/>
    <mergeCell ref="B6:I6"/>
    <mergeCell ref="A7:F7"/>
    <mergeCell ref="G7:I7"/>
    <mergeCell ref="B9:H9"/>
    <mergeCell ref="A16:G16"/>
    <mergeCell ref="B18:H18"/>
    <mergeCell ref="A22:G22"/>
    <mergeCell ref="B24:H24"/>
    <mergeCell ref="A25:A27"/>
    <mergeCell ref="A28:G28"/>
    <mergeCell ref="A59:I59"/>
    <mergeCell ref="A33:G33"/>
    <mergeCell ref="B35:I35"/>
    <mergeCell ref="A38:G38"/>
    <mergeCell ref="B41:I41"/>
    <mergeCell ref="A43:G43"/>
    <mergeCell ref="B45:I45"/>
    <mergeCell ref="A49:G49"/>
    <mergeCell ref="B51:I51"/>
    <mergeCell ref="A54:G54"/>
    <mergeCell ref="B56:I56"/>
    <mergeCell ref="D57:E57"/>
  </mergeCells>
  <phoneticPr fontId="33" type="noConversion"/>
  <pageMargins left="0.31458333333333299" right="0.27500000000000002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0"/>
  <sheetViews>
    <sheetView zoomScale="90" zoomScaleNormal="90" zoomScalePageLayoutView="110" workbookViewId="0">
      <selection activeCell="I22" sqref="I22"/>
    </sheetView>
  </sheetViews>
  <sheetFormatPr defaultColWidth="8.6640625" defaultRowHeight="13.8"/>
  <cols>
    <col min="1" max="1" width="19" style="2" customWidth="1"/>
    <col min="2" max="2" width="27.88671875" style="2" customWidth="1"/>
    <col min="3" max="3" width="28" style="2" customWidth="1"/>
    <col min="4" max="4" width="8.6640625" style="2"/>
    <col min="5" max="5" width="14.33203125" style="2" customWidth="1"/>
    <col min="6" max="6" width="8.6640625" style="2"/>
    <col min="7" max="7" width="19.6640625" style="2" customWidth="1"/>
    <col min="8" max="8" width="17" style="2" customWidth="1"/>
    <col min="9" max="9" width="37" style="2" customWidth="1"/>
    <col min="10" max="16384" width="8.6640625" style="2"/>
  </cols>
  <sheetData>
    <row r="1" spans="1:9" ht="17.399999999999999">
      <c r="A1" s="129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9" ht="24.6" thickBot="1">
      <c r="A2" s="3" t="s">
        <v>1</v>
      </c>
      <c r="B2" s="4" t="s">
        <v>99</v>
      </c>
      <c r="C2" s="5" t="s">
        <v>2</v>
      </c>
      <c r="D2" s="131" t="s">
        <v>122</v>
      </c>
      <c r="E2" s="131"/>
      <c r="F2" s="3" t="s">
        <v>3</v>
      </c>
      <c r="G2" s="43" t="s">
        <v>4</v>
      </c>
      <c r="H2" s="132" t="s">
        <v>110</v>
      </c>
      <c r="I2" s="132"/>
    </row>
    <row r="3" spans="1:9" ht="60.6" thickBot="1">
      <c r="A3" s="43" t="s">
        <v>5</v>
      </c>
      <c r="B3" s="4" t="s">
        <v>97</v>
      </c>
      <c r="C3" s="43" t="s">
        <v>6</v>
      </c>
      <c r="D3" s="133">
        <v>44</v>
      </c>
      <c r="E3" s="133"/>
      <c r="F3" s="3" t="s">
        <v>7</v>
      </c>
      <c r="G3" s="43" t="s">
        <v>8</v>
      </c>
      <c r="H3" s="128" t="s">
        <v>111</v>
      </c>
      <c r="I3" s="128"/>
    </row>
    <row r="4" spans="1:9" ht="36.6" thickBot="1">
      <c r="A4" s="43" t="s">
        <v>9</v>
      </c>
      <c r="B4" s="6">
        <v>44044</v>
      </c>
      <c r="C4" s="7" t="s">
        <v>10</v>
      </c>
      <c r="D4" s="126"/>
      <c r="E4" s="126"/>
      <c r="F4" s="3" t="s">
        <v>11</v>
      </c>
      <c r="G4" s="43" t="s">
        <v>12</v>
      </c>
      <c r="H4" s="127" t="s">
        <v>112</v>
      </c>
      <c r="I4" s="128"/>
    </row>
    <row r="5" spans="1:9">
      <c r="A5" s="120"/>
      <c r="B5" s="121"/>
      <c r="C5" s="121"/>
      <c r="D5" s="121"/>
      <c r="E5" s="121"/>
      <c r="F5" s="121"/>
      <c r="G5" s="121"/>
      <c r="H5" s="121"/>
      <c r="I5" s="121"/>
    </row>
    <row r="6" spans="1:9" ht="26.1" customHeight="1">
      <c r="A6" s="8" t="s">
        <v>13</v>
      </c>
      <c r="B6" s="122" t="s">
        <v>14</v>
      </c>
      <c r="C6" s="122"/>
      <c r="D6" s="122"/>
      <c r="E6" s="122"/>
      <c r="F6" s="122"/>
      <c r="G6" s="122"/>
      <c r="H6" s="122"/>
      <c r="I6" s="122"/>
    </row>
    <row r="7" spans="1:9">
      <c r="A7" s="123" t="s">
        <v>15</v>
      </c>
      <c r="B7" s="124"/>
      <c r="C7" s="124"/>
      <c r="D7" s="124"/>
      <c r="E7" s="124"/>
      <c r="F7" s="124"/>
      <c r="G7" s="123" t="s">
        <v>16</v>
      </c>
      <c r="H7" s="124"/>
      <c r="I7" s="124"/>
    </row>
    <row r="8" spans="1:9" ht="26.4">
      <c r="A8" s="45" t="s">
        <v>17</v>
      </c>
      <c r="B8" s="45" t="s">
        <v>18</v>
      </c>
      <c r="C8" s="45" t="s">
        <v>19</v>
      </c>
      <c r="D8" s="45" t="s">
        <v>20</v>
      </c>
      <c r="E8" s="45" t="s">
        <v>21</v>
      </c>
      <c r="F8" s="45" t="s">
        <v>22</v>
      </c>
      <c r="G8" s="45" t="s">
        <v>23</v>
      </c>
      <c r="H8" s="45" t="s">
        <v>24</v>
      </c>
      <c r="I8" s="45" t="s">
        <v>25</v>
      </c>
    </row>
    <row r="9" spans="1:9">
      <c r="A9" s="9" t="s">
        <v>26</v>
      </c>
      <c r="B9" s="115" t="s">
        <v>124</v>
      </c>
      <c r="C9" s="115"/>
      <c r="D9" s="115"/>
      <c r="E9" s="115"/>
      <c r="F9" s="115"/>
      <c r="G9" s="115"/>
      <c r="H9" s="115"/>
      <c r="I9" s="28"/>
    </row>
    <row r="10" spans="1:9" ht="21.75" customHeight="1">
      <c r="A10" s="50" t="s">
        <v>125</v>
      </c>
      <c r="B10" s="10" t="s">
        <v>101</v>
      </c>
      <c r="C10" s="11" t="s">
        <v>85</v>
      </c>
      <c r="D10" s="12"/>
      <c r="E10" s="12"/>
      <c r="F10" s="13" t="s">
        <v>28</v>
      </c>
      <c r="G10" s="14">
        <v>0</v>
      </c>
      <c r="H10" s="15">
        <f t="shared" ref="H10:H15" si="0">D10*E10*G10</f>
        <v>0</v>
      </c>
      <c r="I10" s="30"/>
    </row>
    <row r="11" spans="1:9">
      <c r="A11" s="50" t="s">
        <v>29</v>
      </c>
      <c r="B11" s="10" t="s">
        <v>126</v>
      </c>
      <c r="C11" s="11" t="s">
        <v>127</v>
      </c>
      <c r="D11" s="12">
        <v>1</v>
      </c>
      <c r="E11" s="12">
        <v>0.5</v>
      </c>
      <c r="F11" s="13" t="s">
        <v>31</v>
      </c>
      <c r="G11" s="24">
        <v>11200</v>
      </c>
      <c r="H11" s="15">
        <f t="shared" si="0"/>
        <v>5600</v>
      </c>
      <c r="I11" s="16"/>
    </row>
    <row r="12" spans="1:9">
      <c r="A12" s="50" t="s">
        <v>30</v>
      </c>
      <c r="B12" s="10" t="s">
        <v>83</v>
      </c>
      <c r="C12" s="11" t="s">
        <v>129</v>
      </c>
      <c r="D12" s="12">
        <v>1</v>
      </c>
      <c r="E12" s="12">
        <v>1</v>
      </c>
      <c r="F12" s="13" t="s">
        <v>32</v>
      </c>
      <c r="G12" s="14">
        <v>3000</v>
      </c>
      <c r="H12" s="15">
        <f t="shared" si="0"/>
        <v>3000</v>
      </c>
      <c r="I12" s="16" t="s">
        <v>128</v>
      </c>
    </row>
    <row r="13" spans="1:9">
      <c r="A13" s="50" t="s">
        <v>81</v>
      </c>
      <c r="B13" s="10" t="s">
        <v>84</v>
      </c>
      <c r="C13" s="11" t="s">
        <v>33</v>
      </c>
      <c r="D13" s="12">
        <v>35</v>
      </c>
      <c r="E13" s="12">
        <v>1</v>
      </c>
      <c r="F13" s="13" t="s">
        <v>34</v>
      </c>
      <c r="G13" s="14">
        <v>58</v>
      </c>
      <c r="H13" s="15">
        <f t="shared" si="0"/>
        <v>2030</v>
      </c>
      <c r="I13" s="16" t="s">
        <v>102</v>
      </c>
    </row>
    <row r="14" spans="1:9">
      <c r="A14" s="60"/>
      <c r="B14" s="10" t="s">
        <v>169</v>
      </c>
      <c r="C14" s="11"/>
      <c r="D14" s="12">
        <v>2</v>
      </c>
      <c r="E14" s="12">
        <v>1</v>
      </c>
      <c r="F14" s="13"/>
      <c r="G14" s="14">
        <v>600</v>
      </c>
      <c r="H14" s="15">
        <f t="shared" si="0"/>
        <v>1200</v>
      </c>
      <c r="I14" s="16"/>
    </row>
    <row r="15" spans="1:9">
      <c r="A15" s="60"/>
      <c r="B15" s="10" t="s">
        <v>163</v>
      </c>
      <c r="C15" s="11"/>
      <c r="D15" s="12">
        <v>1</v>
      </c>
      <c r="E15" s="12">
        <v>1</v>
      </c>
      <c r="F15" s="13"/>
      <c r="G15" s="14">
        <v>600</v>
      </c>
      <c r="H15" s="15">
        <f t="shared" si="0"/>
        <v>600</v>
      </c>
      <c r="I15" s="16"/>
    </row>
    <row r="16" spans="1:9" ht="43.2">
      <c r="A16" s="50" t="s">
        <v>82</v>
      </c>
      <c r="B16" s="10" t="s">
        <v>94</v>
      </c>
      <c r="C16" s="11" t="s">
        <v>95</v>
      </c>
      <c r="D16" s="12">
        <v>1</v>
      </c>
      <c r="E16" s="12">
        <v>1</v>
      </c>
      <c r="F16" s="13" t="s">
        <v>131</v>
      </c>
      <c r="G16" s="14">
        <v>1500</v>
      </c>
      <c r="H16" s="15"/>
      <c r="I16" s="16" t="s">
        <v>135</v>
      </c>
    </row>
    <row r="17" spans="1:11">
      <c r="A17" s="113" t="s">
        <v>35</v>
      </c>
      <c r="B17" s="113"/>
      <c r="C17" s="113"/>
      <c r="D17" s="113"/>
      <c r="E17" s="113"/>
      <c r="F17" s="113"/>
      <c r="G17" s="113"/>
      <c r="H17" s="17">
        <f>SUM(H10:H16)</f>
        <v>12430</v>
      </c>
      <c r="I17" s="31"/>
    </row>
    <row r="18" spans="1:11" ht="36">
      <c r="A18" s="18" t="s">
        <v>17</v>
      </c>
      <c r="B18" s="18" t="s">
        <v>18</v>
      </c>
      <c r="C18" s="18" t="s">
        <v>19</v>
      </c>
      <c r="D18" s="19" t="s">
        <v>36</v>
      </c>
      <c r="E18" s="19" t="s">
        <v>37</v>
      </c>
      <c r="F18" s="18" t="s">
        <v>22</v>
      </c>
      <c r="G18" s="18" t="s">
        <v>23</v>
      </c>
      <c r="H18" s="18" t="s">
        <v>38</v>
      </c>
      <c r="I18" s="18" t="s">
        <v>25</v>
      </c>
    </row>
    <row r="19" spans="1:11">
      <c r="A19" s="9" t="s">
        <v>39</v>
      </c>
      <c r="B19" s="115" t="s">
        <v>40</v>
      </c>
      <c r="C19" s="115"/>
      <c r="D19" s="115"/>
      <c r="E19" s="115"/>
      <c r="F19" s="115"/>
      <c r="G19" s="115"/>
      <c r="H19" s="115"/>
      <c r="I19" s="28"/>
    </row>
    <row r="20" spans="1:11" s="1" customFormat="1" ht="21.6">
      <c r="A20" s="49" t="s">
        <v>132</v>
      </c>
      <c r="B20" s="20" t="s">
        <v>104</v>
      </c>
      <c r="C20" s="20" t="s">
        <v>117</v>
      </c>
      <c r="D20" s="12">
        <v>44</v>
      </c>
      <c r="E20" s="12">
        <v>1</v>
      </c>
      <c r="F20" s="21" t="s">
        <v>42</v>
      </c>
      <c r="G20" s="22">
        <v>228</v>
      </c>
      <c r="H20" s="15">
        <f>D20*E20*G20</f>
        <v>10032</v>
      </c>
      <c r="I20" s="30" t="s">
        <v>121</v>
      </c>
    </row>
    <row r="21" spans="1:11">
      <c r="A21" s="113" t="s">
        <v>35</v>
      </c>
      <c r="B21" s="113"/>
      <c r="C21" s="113"/>
      <c r="D21" s="113"/>
      <c r="E21" s="113"/>
      <c r="F21" s="113"/>
      <c r="G21" s="113"/>
      <c r="H21" s="25">
        <f>SUM(H20:H20)</f>
        <v>10032</v>
      </c>
      <c r="I21" s="28"/>
    </row>
    <row r="22" spans="1:11" ht="36">
      <c r="A22" s="18" t="s">
        <v>17</v>
      </c>
      <c r="B22" s="18" t="s">
        <v>18</v>
      </c>
      <c r="C22" s="18" t="s">
        <v>19</v>
      </c>
      <c r="D22" s="19" t="s">
        <v>36</v>
      </c>
      <c r="E22" s="19" t="s">
        <v>37</v>
      </c>
      <c r="F22" s="18" t="s">
        <v>22</v>
      </c>
      <c r="G22" s="18" t="s">
        <v>23</v>
      </c>
      <c r="H22" s="18" t="s">
        <v>38</v>
      </c>
      <c r="I22" s="18" t="s">
        <v>25</v>
      </c>
    </row>
    <row r="23" spans="1:11">
      <c r="A23" s="9" t="s">
        <v>44</v>
      </c>
      <c r="B23" s="115" t="s">
        <v>45</v>
      </c>
      <c r="C23" s="115"/>
      <c r="D23" s="115"/>
      <c r="E23" s="115"/>
      <c r="F23" s="115"/>
      <c r="G23" s="115"/>
      <c r="H23" s="115"/>
      <c r="I23" s="28"/>
    </row>
    <row r="24" spans="1:11" s="1" customFormat="1" ht="32.4">
      <c r="A24" s="125" t="s">
        <v>46</v>
      </c>
      <c r="B24" s="20" t="s">
        <v>47</v>
      </c>
      <c r="C24" s="20" t="s">
        <v>133</v>
      </c>
      <c r="D24" s="12">
        <v>9</v>
      </c>
      <c r="E24" s="12">
        <v>1</v>
      </c>
      <c r="F24" s="26" t="s">
        <v>48</v>
      </c>
      <c r="G24" s="24">
        <v>260</v>
      </c>
      <c r="H24" s="15">
        <f>D24*E24*G24</f>
        <v>2340</v>
      </c>
      <c r="I24" s="51"/>
      <c r="J24" s="32"/>
      <c r="K24" s="33" t="s">
        <v>43</v>
      </c>
    </row>
    <row r="25" spans="1:11" s="1" customFormat="1" ht="43.2">
      <c r="A25" s="125"/>
      <c r="B25" s="20" t="s">
        <v>49</v>
      </c>
      <c r="C25" s="20" t="s">
        <v>80</v>
      </c>
      <c r="D25" s="12"/>
      <c r="E25" s="12"/>
      <c r="F25" s="26" t="s">
        <v>48</v>
      </c>
      <c r="G25" s="24"/>
      <c r="H25" s="27">
        <f>D25*E25*G25</f>
        <v>0</v>
      </c>
      <c r="I25" s="30"/>
      <c r="J25" s="32"/>
      <c r="K25" s="33"/>
    </row>
    <row r="26" spans="1:11" ht="21.6">
      <c r="A26" s="125"/>
      <c r="B26" s="20" t="s">
        <v>50</v>
      </c>
      <c r="C26" s="20" t="s">
        <v>80</v>
      </c>
      <c r="D26" s="12"/>
      <c r="E26" s="12"/>
      <c r="F26" s="26" t="s">
        <v>48</v>
      </c>
      <c r="G26" s="24"/>
      <c r="H26" s="27">
        <f>D26*E26*G26</f>
        <v>0</v>
      </c>
      <c r="I26" s="30"/>
      <c r="J26" s="44"/>
    </row>
    <row r="27" spans="1:11">
      <c r="A27" s="113" t="s">
        <v>35</v>
      </c>
      <c r="B27" s="113"/>
      <c r="C27" s="113"/>
      <c r="D27" s="113"/>
      <c r="E27" s="113"/>
      <c r="F27" s="113"/>
      <c r="G27" s="113"/>
      <c r="H27" s="25">
        <f>SUM(H24:H26)</f>
        <v>2340</v>
      </c>
      <c r="I27" s="28"/>
    </row>
    <row r="28" spans="1:11" ht="36">
      <c r="A28" s="18" t="s">
        <v>17</v>
      </c>
      <c r="B28" s="18" t="s">
        <v>18</v>
      </c>
      <c r="C28" s="18" t="s">
        <v>19</v>
      </c>
      <c r="D28" s="19" t="s">
        <v>36</v>
      </c>
      <c r="E28" s="19" t="s">
        <v>37</v>
      </c>
      <c r="F28" s="18" t="s">
        <v>22</v>
      </c>
      <c r="G28" s="18" t="s">
        <v>23</v>
      </c>
      <c r="H28" s="18" t="s">
        <v>38</v>
      </c>
      <c r="I28" s="18" t="s">
        <v>25</v>
      </c>
    </row>
    <row r="29" spans="1:11">
      <c r="A29" s="9" t="s">
        <v>51</v>
      </c>
      <c r="B29" s="115" t="s">
        <v>52</v>
      </c>
      <c r="C29" s="115"/>
      <c r="D29" s="115"/>
      <c r="E29" s="115"/>
      <c r="F29" s="115"/>
      <c r="G29" s="115"/>
      <c r="H29" s="115"/>
      <c r="I29" s="28"/>
    </row>
    <row r="30" spans="1:11" ht="21.6">
      <c r="A30" s="50" t="s">
        <v>53</v>
      </c>
      <c r="B30" s="20" t="s">
        <v>54</v>
      </c>
      <c r="C30" s="20"/>
      <c r="D30" s="12"/>
      <c r="E30" s="29"/>
      <c r="F30" s="21" t="s">
        <v>42</v>
      </c>
      <c r="G30" s="14"/>
      <c r="H30" s="15">
        <f t="shared" ref="H30" si="1">D30*E30*G30</f>
        <v>0</v>
      </c>
      <c r="I30" s="28"/>
    </row>
    <row r="31" spans="1:11" ht="21.6">
      <c r="A31" s="50" t="s">
        <v>56</v>
      </c>
      <c r="B31" s="20" t="s">
        <v>86</v>
      </c>
      <c r="C31" s="20" t="s">
        <v>182</v>
      </c>
      <c r="D31" s="12">
        <v>1</v>
      </c>
      <c r="E31" s="12">
        <v>1</v>
      </c>
      <c r="F31" s="21" t="s">
        <v>87</v>
      </c>
      <c r="G31" s="14">
        <v>3130</v>
      </c>
      <c r="H31" s="15">
        <f>D31*E31*G31</f>
        <v>3130</v>
      </c>
      <c r="I31" s="28" t="s">
        <v>170</v>
      </c>
    </row>
    <row r="32" spans="1:11">
      <c r="A32" s="134" t="s">
        <v>134</v>
      </c>
      <c r="B32" s="113"/>
      <c r="C32" s="113"/>
      <c r="D32" s="113"/>
      <c r="E32" s="113"/>
      <c r="F32" s="113"/>
      <c r="G32" s="113"/>
      <c r="H32" s="25">
        <f>SUM(H30:H31)</f>
        <v>3130</v>
      </c>
      <c r="I32" s="28"/>
    </row>
    <row r="33" spans="1:9" ht="36">
      <c r="A33" s="18" t="s">
        <v>17</v>
      </c>
      <c r="B33" s="18" t="s">
        <v>18</v>
      </c>
      <c r="C33" s="18" t="s">
        <v>19</v>
      </c>
      <c r="D33" s="19" t="s">
        <v>36</v>
      </c>
      <c r="E33" s="19" t="s">
        <v>37</v>
      </c>
      <c r="F33" s="18" t="s">
        <v>22</v>
      </c>
      <c r="G33" s="18" t="s">
        <v>23</v>
      </c>
      <c r="H33" s="18" t="s">
        <v>38</v>
      </c>
      <c r="I33" s="18" t="s">
        <v>25</v>
      </c>
    </row>
    <row r="34" spans="1:9">
      <c r="A34" s="9" t="s">
        <v>57</v>
      </c>
      <c r="B34" s="114" t="s">
        <v>89</v>
      </c>
      <c r="C34" s="114"/>
      <c r="D34" s="114"/>
      <c r="E34" s="114"/>
      <c r="F34" s="114"/>
      <c r="G34" s="114"/>
      <c r="H34" s="114"/>
      <c r="I34" s="114"/>
    </row>
    <row r="35" spans="1:9" ht="32.4">
      <c r="A35" s="50" t="s">
        <v>58</v>
      </c>
      <c r="B35" s="34" t="s">
        <v>59</v>
      </c>
      <c r="C35" s="47"/>
      <c r="D35" s="12"/>
      <c r="E35" s="12"/>
      <c r="F35" s="41" t="s">
        <v>55</v>
      </c>
      <c r="G35" s="14"/>
      <c r="H35" s="15">
        <f>D35*E35*G35</f>
        <v>0</v>
      </c>
      <c r="I35" s="28"/>
    </row>
    <row r="36" spans="1:9" ht="21.6">
      <c r="A36" s="50" t="s">
        <v>60</v>
      </c>
      <c r="B36" s="34" t="s">
        <v>90</v>
      </c>
      <c r="C36" s="47"/>
      <c r="D36" s="12">
        <v>1</v>
      </c>
      <c r="E36" s="12">
        <v>1</v>
      </c>
      <c r="F36" s="41" t="s">
        <v>55</v>
      </c>
      <c r="G36" s="14">
        <v>500</v>
      </c>
      <c r="H36" s="15">
        <f>D36*E36*G36</f>
        <v>500</v>
      </c>
      <c r="I36" s="30"/>
    </row>
    <row r="37" spans="1:9">
      <c r="A37" s="113" t="s">
        <v>61</v>
      </c>
      <c r="B37" s="113"/>
      <c r="C37" s="113"/>
      <c r="D37" s="113"/>
      <c r="E37" s="113"/>
      <c r="F37" s="113"/>
      <c r="G37" s="113"/>
      <c r="H37" s="25">
        <f>SUM(H35:H36)</f>
        <v>500</v>
      </c>
      <c r="I37" s="28"/>
    </row>
    <row r="38" spans="1:9">
      <c r="A38" s="48" t="s">
        <v>62</v>
      </c>
      <c r="B38" s="48"/>
      <c r="C38" s="48"/>
      <c r="D38" s="48"/>
      <c r="E38" s="48"/>
      <c r="F38" s="48"/>
      <c r="G38" s="48"/>
      <c r="H38" s="35">
        <f>SUM(H17,H21,H27,H32,H37)</f>
        <v>28432</v>
      </c>
      <c r="I38" s="39"/>
    </row>
    <row r="39" spans="1:9" ht="36">
      <c r="A39" s="18" t="s">
        <v>17</v>
      </c>
      <c r="B39" s="18" t="s">
        <v>18</v>
      </c>
      <c r="C39" s="18" t="s">
        <v>19</v>
      </c>
      <c r="D39" s="19" t="s">
        <v>36</v>
      </c>
      <c r="E39" s="19" t="s">
        <v>37</v>
      </c>
      <c r="F39" s="18" t="s">
        <v>22</v>
      </c>
      <c r="G39" s="18" t="s">
        <v>23</v>
      </c>
      <c r="H39" s="18" t="s">
        <v>38</v>
      </c>
      <c r="I39" s="18" t="s">
        <v>25</v>
      </c>
    </row>
    <row r="40" spans="1:9">
      <c r="A40" s="9" t="s">
        <v>63</v>
      </c>
      <c r="B40" s="115" t="s">
        <v>64</v>
      </c>
      <c r="C40" s="115"/>
      <c r="D40" s="115"/>
      <c r="E40" s="115"/>
      <c r="F40" s="115"/>
      <c r="G40" s="115"/>
      <c r="H40" s="115"/>
      <c r="I40" s="115"/>
    </row>
    <row r="41" spans="1:9" ht="32.4">
      <c r="A41" s="50" t="s">
        <v>65</v>
      </c>
      <c r="B41" s="28" t="s">
        <v>64</v>
      </c>
      <c r="C41" s="28"/>
      <c r="D41" s="12">
        <v>1</v>
      </c>
      <c r="E41" s="36">
        <v>0.1</v>
      </c>
      <c r="F41" s="41" t="s">
        <v>66</v>
      </c>
      <c r="G41" s="14">
        <f>H38</f>
        <v>28432</v>
      </c>
      <c r="H41" s="15">
        <f>D41*E41*G41</f>
        <v>2843.2000000000003</v>
      </c>
      <c r="I41" s="28"/>
    </row>
    <row r="42" spans="1:9">
      <c r="A42" s="116" t="s">
        <v>35</v>
      </c>
      <c r="B42" s="116"/>
      <c r="C42" s="116"/>
      <c r="D42" s="116"/>
      <c r="E42" s="116"/>
      <c r="F42" s="116"/>
      <c r="G42" s="116"/>
      <c r="H42" s="35">
        <f>SUM(H41:H41)</f>
        <v>2843.2000000000003</v>
      </c>
      <c r="I42" s="39"/>
    </row>
    <row r="43" spans="1:9" ht="36">
      <c r="A43" s="18" t="s">
        <v>17</v>
      </c>
      <c r="B43" s="18" t="s">
        <v>18</v>
      </c>
      <c r="C43" s="18" t="s">
        <v>19</v>
      </c>
      <c r="D43" s="19" t="s">
        <v>36</v>
      </c>
      <c r="E43" s="19" t="s">
        <v>37</v>
      </c>
      <c r="F43" s="18" t="s">
        <v>22</v>
      </c>
      <c r="G43" s="18" t="s">
        <v>23</v>
      </c>
      <c r="H43" s="18" t="s">
        <v>38</v>
      </c>
      <c r="I43" s="18" t="s">
        <v>25</v>
      </c>
    </row>
    <row r="44" spans="1:9">
      <c r="A44" s="9" t="s">
        <v>88</v>
      </c>
      <c r="B44" s="117" t="s">
        <v>105</v>
      </c>
      <c r="C44" s="114"/>
      <c r="D44" s="114"/>
      <c r="E44" s="114"/>
      <c r="F44" s="114"/>
      <c r="G44" s="114"/>
      <c r="H44" s="114"/>
      <c r="I44" s="114"/>
    </row>
    <row r="45" spans="1:9" ht="21.6">
      <c r="A45" s="50" t="s">
        <v>91</v>
      </c>
      <c r="B45" s="34" t="s">
        <v>106</v>
      </c>
      <c r="C45" s="47"/>
      <c r="D45" s="12"/>
      <c r="E45" s="12"/>
      <c r="F45" s="41" t="s">
        <v>55</v>
      </c>
      <c r="G45" s="14"/>
      <c r="H45" s="15">
        <f>D45*E45*G45</f>
        <v>0</v>
      </c>
      <c r="I45" s="28" t="s">
        <v>98</v>
      </c>
    </row>
    <row r="46" spans="1:9" ht="21.6">
      <c r="A46" s="50" t="s">
        <v>92</v>
      </c>
      <c r="B46" s="34" t="s">
        <v>107</v>
      </c>
      <c r="C46" s="47"/>
      <c r="D46" s="12"/>
      <c r="E46" s="12"/>
      <c r="F46" s="41" t="s">
        <v>55</v>
      </c>
      <c r="G46" s="14"/>
      <c r="H46" s="15">
        <f>D46*E46*G46</f>
        <v>0</v>
      </c>
      <c r="I46" s="28"/>
    </row>
    <row r="47" spans="1:9" ht="21.6">
      <c r="A47" s="50" t="s">
        <v>93</v>
      </c>
      <c r="B47" s="34" t="s">
        <v>108</v>
      </c>
      <c r="C47" s="47"/>
      <c r="D47" s="12"/>
      <c r="E47" s="12"/>
      <c r="F47" s="41" t="s">
        <v>55</v>
      </c>
      <c r="G47" s="14"/>
      <c r="H47" s="15">
        <f>D47*E47*G47</f>
        <v>0</v>
      </c>
      <c r="I47" s="30"/>
    </row>
    <row r="48" spans="1:9">
      <c r="A48" s="113" t="s">
        <v>61</v>
      </c>
      <c r="B48" s="113"/>
      <c r="C48" s="113"/>
      <c r="D48" s="113"/>
      <c r="E48" s="113"/>
      <c r="F48" s="113"/>
      <c r="G48" s="113"/>
      <c r="H48" s="25">
        <f>SUM(H45:H47)</f>
        <v>0</v>
      </c>
      <c r="I48" s="28"/>
    </row>
    <row r="49" spans="1:9" ht="36">
      <c r="A49" s="18" t="s">
        <v>17</v>
      </c>
      <c r="B49" s="18" t="s">
        <v>18</v>
      </c>
      <c r="C49" s="18" t="s">
        <v>19</v>
      </c>
      <c r="D49" s="19" t="s">
        <v>36</v>
      </c>
      <c r="E49" s="19" t="s">
        <v>37</v>
      </c>
      <c r="F49" s="18" t="s">
        <v>22</v>
      </c>
      <c r="G49" s="18" t="s">
        <v>23</v>
      </c>
      <c r="H49" s="18" t="s">
        <v>38</v>
      </c>
      <c r="I49" s="18" t="s">
        <v>25</v>
      </c>
    </row>
    <row r="50" spans="1:9">
      <c r="A50" s="9" t="s">
        <v>67</v>
      </c>
      <c r="B50" s="115" t="s">
        <v>68</v>
      </c>
      <c r="C50" s="115"/>
      <c r="D50" s="115"/>
      <c r="E50" s="115"/>
      <c r="F50" s="115"/>
      <c r="G50" s="115"/>
      <c r="H50" s="115"/>
      <c r="I50" s="115"/>
    </row>
    <row r="51" spans="1:9" ht="21.6">
      <c r="A51" s="9" t="s">
        <v>69</v>
      </c>
      <c r="B51" s="23" t="s">
        <v>70</v>
      </c>
      <c r="C51" s="46"/>
      <c r="D51" s="12"/>
      <c r="E51" s="12"/>
      <c r="F51" s="41" t="s">
        <v>71</v>
      </c>
      <c r="G51" s="14"/>
      <c r="H51" s="15">
        <f>D51*E51*G51</f>
        <v>0</v>
      </c>
      <c r="I51" s="23" t="s">
        <v>72</v>
      </c>
    </row>
    <row r="52" spans="1:9" ht="21.6">
      <c r="A52" s="9" t="s">
        <v>73</v>
      </c>
      <c r="B52" s="23" t="s">
        <v>74</v>
      </c>
      <c r="C52" s="46"/>
      <c r="D52" s="12"/>
      <c r="E52" s="12"/>
      <c r="F52" s="41" t="s">
        <v>71</v>
      </c>
      <c r="G52" s="14"/>
      <c r="H52" s="15">
        <f>D52*E52*G52</f>
        <v>0</v>
      </c>
      <c r="I52" s="23" t="s">
        <v>72</v>
      </c>
    </row>
    <row r="53" spans="1:9">
      <c r="A53" s="116" t="s">
        <v>35</v>
      </c>
      <c r="B53" s="116"/>
      <c r="C53" s="116"/>
      <c r="D53" s="116"/>
      <c r="E53" s="116"/>
      <c r="F53" s="116"/>
      <c r="G53" s="116"/>
      <c r="H53" s="35">
        <f>SUM(H51:H52)</f>
        <v>0</v>
      </c>
      <c r="I53" s="39"/>
    </row>
    <row r="54" spans="1:9" ht="36">
      <c r="A54" s="18" t="s">
        <v>17</v>
      </c>
      <c r="B54" s="18" t="s">
        <v>18</v>
      </c>
      <c r="C54" s="18" t="s">
        <v>19</v>
      </c>
      <c r="D54" s="19" t="s">
        <v>36</v>
      </c>
      <c r="E54" s="19" t="s">
        <v>37</v>
      </c>
      <c r="F54" s="18" t="s">
        <v>22</v>
      </c>
      <c r="G54" s="18" t="s">
        <v>23</v>
      </c>
      <c r="H54" s="18" t="s">
        <v>38</v>
      </c>
      <c r="I54" s="18" t="s">
        <v>25</v>
      </c>
    </row>
    <row r="55" spans="1:9">
      <c r="A55" s="9" t="s">
        <v>75</v>
      </c>
      <c r="B55" s="115" t="s">
        <v>76</v>
      </c>
      <c r="C55" s="115"/>
      <c r="D55" s="115"/>
      <c r="E55" s="115"/>
      <c r="F55" s="115"/>
      <c r="G55" s="115"/>
      <c r="H55" s="115"/>
      <c r="I55" s="115"/>
    </row>
    <row r="56" spans="1:9">
      <c r="A56" s="50" t="s">
        <v>77</v>
      </c>
      <c r="B56" s="28" t="s">
        <v>76</v>
      </c>
      <c r="C56" s="28"/>
      <c r="D56" s="118">
        <f>H53+H42+H38+H48</f>
        <v>31275.200000000001</v>
      </c>
      <c r="E56" s="119"/>
      <c r="F56" s="41"/>
      <c r="G56" s="42">
        <v>0.06</v>
      </c>
      <c r="H56" s="15">
        <f>D56*G56</f>
        <v>1876.5119999999999</v>
      </c>
      <c r="I56" s="28"/>
    </row>
    <row r="57" spans="1:9" ht="14.4">
      <c r="A57" s="37" t="s">
        <v>78</v>
      </c>
      <c r="B57" s="37"/>
      <c r="C57" s="37"/>
      <c r="D57" s="37"/>
      <c r="E57" s="37"/>
      <c r="F57" s="37"/>
      <c r="G57" s="37"/>
      <c r="H57" s="38">
        <f>H38+H42+H53+H56+H48</f>
        <v>33151.712</v>
      </c>
      <c r="I57" s="40"/>
    </row>
    <row r="58" spans="1:9">
      <c r="A58" s="111" t="s">
        <v>79</v>
      </c>
      <c r="B58" s="112"/>
      <c r="C58" s="112"/>
      <c r="D58" s="112"/>
      <c r="E58" s="112"/>
      <c r="F58" s="112"/>
      <c r="G58" s="112"/>
      <c r="H58" s="112"/>
      <c r="I58" s="112"/>
    </row>
    <row r="60" spans="1:9">
      <c r="G60" s="65"/>
      <c r="H60" s="105"/>
    </row>
  </sheetData>
  <mergeCells count="31">
    <mergeCell ref="D4:E4"/>
    <mergeCell ref="H4:I4"/>
    <mergeCell ref="A1:I1"/>
    <mergeCell ref="D2:E2"/>
    <mergeCell ref="H2:I2"/>
    <mergeCell ref="D3:E3"/>
    <mergeCell ref="H3:I3"/>
    <mergeCell ref="B29:H29"/>
    <mergeCell ref="A5:I5"/>
    <mergeCell ref="B6:I6"/>
    <mergeCell ref="A7:F7"/>
    <mergeCell ref="G7:I7"/>
    <mergeCell ref="B9:H9"/>
    <mergeCell ref="A17:G17"/>
    <mergeCell ref="B19:H19"/>
    <mergeCell ref="A21:G21"/>
    <mergeCell ref="B23:H23"/>
    <mergeCell ref="A24:A26"/>
    <mergeCell ref="A27:G27"/>
    <mergeCell ref="A58:I58"/>
    <mergeCell ref="A32:G32"/>
    <mergeCell ref="B34:I34"/>
    <mergeCell ref="A37:G37"/>
    <mergeCell ref="B40:I40"/>
    <mergeCell ref="A42:G42"/>
    <mergeCell ref="B44:I44"/>
    <mergeCell ref="A48:G48"/>
    <mergeCell ref="B50:I50"/>
    <mergeCell ref="A53:G53"/>
    <mergeCell ref="B55:I55"/>
    <mergeCell ref="D56:E56"/>
  </mergeCells>
  <phoneticPr fontId="37" type="noConversion"/>
  <pageMargins left="0.31458333333333299" right="0.27500000000000002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811B-9DE7-4C3B-959E-FB072950F8F8}">
  <sheetPr>
    <pageSetUpPr fitToPage="1"/>
  </sheetPr>
  <dimension ref="A1:M61"/>
  <sheetViews>
    <sheetView zoomScale="85" zoomScaleNormal="85" zoomScalePageLayoutView="110" workbookViewId="0">
      <selection activeCell="I9" sqref="I9"/>
    </sheetView>
  </sheetViews>
  <sheetFormatPr defaultColWidth="8.6640625" defaultRowHeight="13.8"/>
  <cols>
    <col min="1" max="1" width="19" style="2" customWidth="1"/>
    <col min="2" max="2" width="27.88671875" style="2" customWidth="1"/>
    <col min="3" max="3" width="28" style="2" customWidth="1"/>
    <col min="4" max="4" width="8.6640625" style="2"/>
    <col min="5" max="5" width="14.33203125" style="2" customWidth="1"/>
    <col min="6" max="6" width="8.6640625" style="2"/>
    <col min="7" max="7" width="19.6640625" style="2" customWidth="1"/>
    <col min="8" max="8" width="17" style="2" customWidth="1"/>
    <col min="9" max="9" width="37" style="2" customWidth="1"/>
    <col min="10" max="16384" width="8.6640625" style="2"/>
  </cols>
  <sheetData>
    <row r="1" spans="1:9" ht="17.399999999999999">
      <c r="A1" s="142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24.6" thickBot="1">
      <c r="A2" s="61" t="s">
        <v>1</v>
      </c>
      <c r="B2" s="4" t="s">
        <v>99</v>
      </c>
      <c r="C2" s="62" t="s">
        <v>2</v>
      </c>
      <c r="D2" s="131" t="s">
        <v>139</v>
      </c>
      <c r="E2" s="131"/>
      <c r="F2" s="61" t="s">
        <v>3</v>
      </c>
      <c r="G2" s="63" t="s">
        <v>4</v>
      </c>
      <c r="H2" s="132" t="s">
        <v>110</v>
      </c>
      <c r="I2" s="132"/>
    </row>
    <row r="3" spans="1:9" ht="60.6" thickBot="1">
      <c r="A3" s="63" t="s">
        <v>5</v>
      </c>
      <c r="B3" s="4" t="s">
        <v>97</v>
      </c>
      <c r="C3" s="63" t="s">
        <v>6</v>
      </c>
      <c r="D3" s="133">
        <v>47</v>
      </c>
      <c r="E3" s="133"/>
      <c r="F3" s="61" t="s">
        <v>7</v>
      </c>
      <c r="G3" s="63" t="s">
        <v>8</v>
      </c>
      <c r="H3" s="128" t="s">
        <v>111</v>
      </c>
      <c r="I3" s="128"/>
    </row>
    <row r="4" spans="1:9" ht="36.6" thickBot="1">
      <c r="A4" s="63" t="s">
        <v>9</v>
      </c>
      <c r="B4" s="6" t="s">
        <v>140</v>
      </c>
      <c r="C4" s="64" t="s">
        <v>10</v>
      </c>
      <c r="D4" s="126"/>
      <c r="E4" s="126"/>
      <c r="F4" s="61" t="s">
        <v>11</v>
      </c>
      <c r="G4" s="63" t="s">
        <v>12</v>
      </c>
      <c r="H4" s="127" t="s">
        <v>112</v>
      </c>
      <c r="I4" s="128"/>
    </row>
    <row r="5" spans="1:9">
      <c r="A5" s="137"/>
      <c r="B5" s="138"/>
      <c r="C5" s="138"/>
      <c r="D5" s="138"/>
      <c r="E5" s="138"/>
      <c r="F5" s="138"/>
      <c r="G5" s="138"/>
      <c r="H5" s="138"/>
      <c r="I5" s="138"/>
    </row>
    <row r="6" spans="1:9" ht="26.1" customHeight="1">
      <c r="A6" s="66" t="s">
        <v>13</v>
      </c>
      <c r="B6" s="139" t="s">
        <v>14</v>
      </c>
      <c r="C6" s="139"/>
      <c r="D6" s="139"/>
      <c r="E6" s="139"/>
      <c r="F6" s="139"/>
      <c r="G6" s="139"/>
      <c r="H6" s="139"/>
      <c r="I6" s="139"/>
    </row>
    <row r="7" spans="1:9">
      <c r="A7" s="140" t="s">
        <v>15</v>
      </c>
      <c r="B7" s="141"/>
      <c r="C7" s="141"/>
      <c r="D7" s="141"/>
      <c r="E7" s="141"/>
      <c r="F7" s="141"/>
      <c r="G7" s="140" t="s">
        <v>16</v>
      </c>
      <c r="H7" s="141"/>
      <c r="I7" s="141"/>
    </row>
    <row r="8" spans="1:9" ht="26.4">
      <c r="A8" s="67" t="s">
        <v>17</v>
      </c>
      <c r="B8" s="67" t="s">
        <v>18</v>
      </c>
      <c r="C8" s="67" t="s">
        <v>19</v>
      </c>
      <c r="D8" s="67" t="s">
        <v>20</v>
      </c>
      <c r="E8" s="67" t="s">
        <v>21</v>
      </c>
      <c r="F8" s="67" t="s">
        <v>22</v>
      </c>
      <c r="G8" s="67" t="s">
        <v>23</v>
      </c>
      <c r="H8" s="67" t="s">
        <v>24</v>
      </c>
      <c r="I8" s="67" t="s">
        <v>25</v>
      </c>
    </row>
    <row r="9" spans="1:9">
      <c r="A9" s="68" t="s">
        <v>26</v>
      </c>
      <c r="B9" s="135" t="s">
        <v>141</v>
      </c>
      <c r="C9" s="135"/>
      <c r="D9" s="135"/>
      <c r="E9" s="135"/>
      <c r="F9" s="135"/>
      <c r="G9" s="135"/>
      <c r="H9" s="135"/>
      <c r="I9" s="69"/>
    </row>
    <row r="10" spans="1:9" ht="32.4">
      <c r="A10" s="70" t="s">
        <v>27</v>
      </c>
      <c r="B10" s="71" t="s">
        <v>142</v>
      </c>
      <c r="C10" s="72" t="s">
        <v>85</v>
      </c>
      <c r="D10" s="73">
        <v>1</v>
      </c>
      <c r="E10" s="73">
        <v>1</v>
      </c>
      <c r="F10" s="74" t="s">
        <v>28</v>
      </c>
      <c r="G10" s="75">
        <v>700</v>
      </c>
      <c r="H10" s="76">
        <f>D10*E10*G10</f>
        <v>700</v>
      </c>
      <c r="I10" s="77" t="s">
        <v>143</v>
      </c>
    </row>
    <row r="11" spans="1:9" s="106" customFormat="1">
      <c r="A11" s="107"/>
      <c r="B11" s="71" t="s">
        <v>173</v>
      </c>
      <c r="C11" s="72"/>
      <c r="D11" s="73">
        <v>3</v>
      </c>
      <c r="E11" s="73">
        <v>1</v>
      </c>
      <c r="F11" s="74" t="s">
        <v>174</v>
      </c>
      <c r="G11" s="75">
        <v>200</v>
      </c>
      <c r="H11" s="76">
        <f t="shared" ref="H11:H16" si="0">D11*E11*G11</f>
        <v>600</v>
      </c>
      <c r="I11" s="77"/>
    </row>
    <row r="12" spans="1:9">
      <c r="A12" s="70" t="s">
        <v>29</v>
      </c>
      <c r="B12" s="71" t="s">
        <v>144</v>
      </c>
      <c r="C12" s="72" t="s">
        <v>145</v>
      </c>
      <c r="D12" s="73">
        <v>1</v>
      </c>
      <c r="E12" s="73">
        <v>0.5</v>
      </c>
      <c r="F12" s="74" t="s">
        <v>31</v>
      </c>
      <c r="G12" s="78">
        <v>10000</v>
      </c>
      <c r="H12" s="76">
        <f t="shared" si="0"/>
        <v>5000</v>
      </c>
      <c r="I12" s="77"/>
    </row>
    <row r="13" spans="1:9">
      <c r="A13" s="70" t="s">
        <v>30</v>
      </c>
      <c r="B13" s="71" t="s">
        <v>83</v>
      </c>
      <c r="C13" s="72" t="s">
        <v>146</v>
      </c>
      <c r="D13" s="73">
        <v>1</v>
      </c>
      <c r="E13" s="73">
        <v>1</v>
      </c>
      <c r="F13" s="74" t="s">
        <v>32</v>
      </c>
      <c r="G13" s="75">
        <v>600</v>
      </c>
      <c r="H13" s="76">
        <f t="shared" si="0"/>
        <v>600</v>
      </c>
      <c r="I13" s="77" t="s">
        <v>171</v>
      </c>
    </row>
    <row r="14" spans="1:9">
      <c r="A14" s="70" t="s">
        <v>81</v>
      </c>
      <c r="B14" s="71" t="s">
        <v>84</v>
      </c>
      <c r="C14" s="72" t="s">
        <v>33</v>
      </c>
      <c r="D14" s="73">
        <v>35</v>
      </c>
      <c r="E14" s="73">
        <v>1</v>
      </c>
      <c r="F14" s="74" t="s">
        <v>34</v>
      </c>
      <c r="G14" s="75">
        <v>48</v>
      </c>
      <c r="H14" s="76">
        <f t="shared" si="0"/>
        <v>1680</v>
      </c>
      <c r="I14" s="77"/>
    </row>
    <row r="15" spans="1:9" s="106" customFormat="1">
      <c r="A15" s="107"/>
      <c r="B15" s="71" t="s">
        <v>172</v>
      </c>
      <c r="C15" s="72"/>
      <c r="D15" s="73">
        <v>1</v>
      </c>
      <c r="E15" s="73">
        <v>1</v>
      </c>
      <c r="F15" s="74" t="s">
        <v>31</v>
      </c>
      <c r="G15" s="75">
        <v>350</v>
      </c>
      <c r="H15" s="76">
        <f t="shared" si="0"/>
        <v>350</v>
      </c>
      <c r="I15" s="77"/>
    </row>
    <row r="16" spans="1:9" ht="32.4">
      <c r="A16" s="70" t="s">
        <v>82</v>
      </c>
      <c r="B16" s="71" t="s">
        <v>94</v>
      </c>
      <c r="C16" s="72" t="s">
        <v>95</v>
      </c>
      <c r="D16" s="73">
        <v>1</v>
      </c>
      <c r="E16" s="73">
        <v>1</v>
      </c>
      <c r="F16" s="74" t="s">
        <v>96</v>
      </c>
      <c r="G16" s="75">
        <v>0</v>
      </c>
      <c r="H16" s="76">
        <f t="shared" si="0"/>
        <v>0</v>
      </c>
      <c r="I16" s="77" t="s">
        <v>147</v>
      </c>
    </row>
    <row r="17" spans="1:13">
      <c r="A17" s="144" t="s">
        <v>35</v>
      </c>
      <c r="B17" s="144"/>
      <c r="C17" s="144"/>
      <c r="D17" s="144"/>
      <c r="E17" s="144"/>
      <c r="F17" s="144"/>
      <c r="G17" s="144"/>
      <c r="H17" s="79">
        <f>SUM(H10:H16)</f>
        <v>8930</v>
      </c>
      <c r="I17" s="80"/>
    </row>
    <row r="18" spans="1:13" ht="36">
      <c r="A18" s="81" t="s">
        <v>17</v>
      </c>
      <c r="B18" s="81" t="s">
        <v>18</v>
      </c>
      <c r="C18" s="81" t="s">
        <v>19</v>
      </c>
      <c r="D18" s="82" t="s">
        <v>36</v>
      </c>
      <c r="E18" s="82" t="s">
        <v>37</v>
      </c>
      <c r="F18" s="81" t="s">
        <v>22</v>
      </c>
      <c r="G18" s="81" t="s">
        <v>23</v>
      </c>
      <c r="H18" s="81" t="s">
        <v>38</v>
      </c>
      <c r="I18" s="81" t="s">
        <v>25</v>
      </c>
    </row>
    <row r="19" spans="1:13">
      <c r="A19" s="68" t="s">
        <v>39</v>
      </c>
      <c r="B19" s="135" t="s">
        <v>40</v>
      </c>
      <c r="C19" s="135"/>
      <c r="D19" s="135"/>
      <c r="E19" s="135"/>
      <c r="F19" s="135"/>
      <c r="G19" s="135"/>
      <c r="H19" s="135"/>
      <c r="I19" s="69"/>
    </row>
    <row r="20" spans="1:13" s="1" customFormat="1" ht="20.25" customHeight="1">
      <c r="A20" s="110"/>
      <c r="B20" s="84" t="s">
        <v>183</v>
      </c>
      <c r="C20" s="84" t="s">
        <v>184</v>
      </c>
      <c r="D20" s="73">
        <v>2</v>
      </c>
      <c r="E20" s="73">
        <v>1</v>
      </c>
      <c r="F20" s="85"/>
      <c r="G20" s="86">
        <v>158</v>
      </c>
      <c r="H20" s="76">
        <f>D20*E20*G20</f>
        <v>316</v>
      </c>
      <c r="I20" s="77"/>
    </row>
    <row r="21" spans="1:13" s="1" customFormat="1" ht="21.6">
      <c r="A21" s="83" t="s">
        <v>41</v>
      </c>
      <c r="B21" s="84" t="s">
        <v>148</v>
      </c>
      <c r="C21" s="84" t="s">
        <v>149</v>
      </c>
      <c r="D21" s="73">
        <v>40</v>
      </c>
      <c r="E21" s="73">
        <v>1</v>
      </c>
      <c r="F21" s="85" t="s">
        <v>42</v>
      </c>
      <c r="G21" s="86">
        <v>267.2</v>
      </c>
      <c r="H21" s="76">
        <f>D21*E21*G21</f>
        <v>10688</v>
      </c>
      <c r="I21" s="77" t="s">
        <v>175</v>
      </c>
    </row>
    <row r="22" spans="1:13">
      <c r="A22" s="144" t="s">
        <v>35</v>
      </c>
      <c r="B22" s="144"/>
      <c r="C22" s="144"/>
      <c r="D22" s="144"/>
      <c r="E22" s="144"/>
      <c r="F22" s="144"/>
      <c r="G22" s="144"/>
      <c r="H22" s="79">
        <f>SUM(H20:H21)</f>
        <v>11004</v>
      </c>
      <c r="I22" s="69"/>
    </row>
    <row r="23" spans="1:13" ht="36">
      <c r="A23" s="81" t="s">
        <v>17</v>
      </c>
      <c r="B23" s="81" t="s">
        <v>18</v>
      </c>
      <c r="C23" s="81" t="s">
        <v>19</v>
      </c>
      <c r="D23" s="82" t="s">
        <v>36</v>
      </c>
      <c r="E23" s="82" t="s">
        <v>37</v>
      </c>
      <c r="F23" s="81" t="s">
        <v>22</v>
      </c>
      <c r="G23" s="81" t="s">
        <v>23</v>
      </c>
      <c r="H23" s="81" t="s">
        <v>38</v>
      </c>
      <c r="I23" s="81" t="s">
        <v>25</v>
      </c>
      <c r="M23" s="2" t="s">
        <v>179</v>
      </c>
    </row>
    <row r="24" spans="1:13">
      <c r="A24" s="68" t="s">
        <v>44</v>
      </c>
      <c r="B24" s="135" t="s">
        <v>45</v>
      </c>
      <c r="C24" s="135"/>
      <c r="D24" s="135"/>
      <c r="E24" s="135"/>
      <c r="F24" s="135"/>
      <c r="G24" s="135"/>
      <c r="H24" s="135"/>
      <c r="I24" s="69"/>
    </row>
    <row r="25" spans="1:13" s="1" customFormat="1" ht="34.5" customHeight="1">
      <c r="A25" s="136" t="s">
        <v>46</v>
      </c>
      <c r="B25" s="84" t="s">
        <v>47</v>
      </c>
      <c r="C25" s="84" t="s">
        <v>123</v>
      </c>
      <c r="D25" s="73">
        <v>1</v>
      </c>
      <c r="E25" s="73">
        <v>1</v>
      </c>
      <c r="F25" s="87" t="s">
        <v>48</v>
      </c>
      <c r="G25" s="78">
        <v>1100</v>
      </c>
      <c r="H25" s="76">
        <f>D25*E25*G25</f>
        <v>1100</v>
      </c>
      <c r="I25" s="77" t="s">
        <v>150</v>
      </c>
      <c r="K25" s="1" t="s">
        <v>43</v>
      </c>
    </row>
    <row r="26" spans="1:13" s="1" customFormat="1" ht="32.4">
      <c r="A26" s="136"/>
      <c r="B26" s="84" t="s">
        <v>47</v>
      </c>
      <c r="C26" s="84" t="s">
        <v>123</v>
      </c>
      <c r="D26" s="73">
        <v>1</v>
      </c>
      <c r="E26" s="73">
        <v>1</v>
      </c>
      <c r="F26" s="87" t="s">
        <v>48</v>
      </c>
      <c r="G26" s="78">
        <v>900</v>
      </c>
      <c r="H26" s="76">
        <f>D26*E26*G26</f>
        <v>900</v>
      </c>
      <c r="I26" s="77" t="s">
        <v>150</v>
      </c>
      <c r="K26" s="1" t="s">
        <v>43</v>
      </c>
    </row>
    <row r="27" spans="1:13" s="1" customFormat="1" ht="32.4">
      <c r="A27" s="136"/>
      <c r="B27" s="84" t="s">
        <v>47</v>
      </c>
      <c r="C27" s="84" t="s">
        <v>123</v>
      </c>
      <c r="D27" s="73">
        <v>2</v>
      </c>
      <c r="E27" s="73">
        <v>2</v>
      </c>
      <c r="F27" s="87" t="s">
        <v>48</v>
      </c>
      <c r="G27" s="78">
        <v>250</v>
      </c>
      <c r="H27" s="76">
        <f>D27*E27*G27</f>
        <v>1000</v>
      </c>
      <c r="I27" s="77" t="s">
        <v>185</v>
      </c>
      <c r="K27" s="1" t="s">
        <v>43</v>
      </c>
    </row>
    <row r="28" spans="1:13" s="1" customFormat="1" ht="43.2">
      <c r="A28" s="136"/>
      <c r="B28" s="84" t="s">
        <v>49</v>
      </c>
      <c r="C28" s="84" t="s">
        <v>80</v>
      </c>
      <c r="D28" s="73"/>
      <c r="E28" s="73"/>
      <c r="F28" s="87" t="s">
        <v>48</v>
      </c>
      <c r="G28" s="78"/>
      <c r="H28" s="88">
        <f>D28*E28*G28</f>
        <v>0</v>
      </c>
      <c r="I28" s="77"/>
    </row>
    <row r="29" spans="1:13" ht="21.6">
      <c r="A29" s="136"/>
      <c r="B29" s="84" t="s">
        <v>50</v>
      </c>
      <c r="C29" s="84" t="s">
        <v>80</v>
      </c>
      <c r="D29" s="73"/>
      <c r="E29" s="73"/>
      <c r="F29" s="87" t="s">
        <v>48</v>
      </c>
      <c r="G29" s="78"/>
      <c r="H29" s="88">
        <f>D29*E29*G29</f>
        <v>0</v>
      </c>
      <c r="I29" s="77"/>
    </row>
    <row r="30" spans="1:13">
      <c r="A30" s="144" t="s">
        <v>35</v>
      </c>
      <c r="B30" s="144"/>
      <c r="C30" s="144"/>
      <c r="D30" s="144"/>
      <c r="E30" s="144"/>
      <c r="F30" s="144"/>
      <c r="G30" s="144"/>
      <c r="H30" s="79">
        <f>SUM(H25:H29)</f>
        <v>3000</v>
      </c>
      <c r="I30" s="69"/>
    </row>
    <row r="31" spans="1:13" ht="36">
      <c r="A31" s="81" t="s">
        <v>17</v>
      </c>
      <c r="B31" s="81" t="s">
        <v>18</v>
      </c>
      <c r="C31" s="81" t="s">
        <v>176</v>
      </c>
      <c r="D31" s="82" t="s">
        <v>36</v>
      </c>
      <c r="E31" s="82" t="s">
        <v>37</v>
      </c>
      <c r="F31" s="81" t="s">
        <v>22</v>
      </c>
      <c r="G31" s="81" t="s">
        <v>23</v>
      </c>
      <c r="H31" s="81" t="s">
        <v>38</v>
      </c>
      <c r="I31" s="81" t="s">
        <v>25</v>
      </c>
    </row>
    <row r="32" spans="1:13" ht="36">
      <c r="A32" s="68" t="s">
        <v>51</v>
      </c>
      <c r="B32" s="81" t="s">
        <v>18</v>
      </c>
      <c r="C32" s="81" t="s">
        <v>176</v>
      </c>
      <c r="D32" s="82" t="s">
        <v>36</v>
      </c>
      <c r="E32" s="82" t="s">
        <v>37</v>
      </c>
      <c r="F32" s="81" t="s">
        <v>22</v>
      </c>
      <c r="G32" s="81" t="s">
        <v>23</v>
      </c>
      <c r="H32" s="81" t="s">
        <v>38</v>
      </c>
      <c r="I32" s="69"/>
    </row>
    <row r="33" spans="1:9" ht="21.6">
      <c r="A33" s="70" t="s">
        <v>53</v>
      </c>
      <c r="B33" s="84" t="s">
        <v>54</v>
      </c>
      <c r="C33" s="84"/>
      <c r="D33" s="73"/>
      <c r="E33" s="89"/>
      <c r="F33" s="85" t="s">
        <v>42</v>
      </c>
      <c r="G33" s="75"/>
      <c r="H33" s="76">
        <f t="shared" ref="H33" si="1">D33*E33*G33</f>
        <v>0</v>
      </c>
      <c r="I33" s="69"/>
    </row>
    <row r="34" spans="1:9" ht="21.6">
      <c r="A34" s="70" t="s">
        <v>56</v>
      </c>
      <c r="B34" s="84" t="s">
        <v>86</v>
      </c>
      <c r="C34" s="84" t="s">
        <v>177</v>
      </c>
      <c r="D34" s="73">
        <v>1</v>
      </c>
      <c r="E34" s="73">
        <v>1</v>
      </c>
      <c r="F34" s="85" t="s">
        <v>87</v>
      </c>
      <c r="G34" s="75">
        <v>3044</v>
      </c>
      <c r="H34" s="76">
        <f>D34*E34*G34</f>
        <v>3044</v>
      </c>
      <c r="I34" s="69" t="s">
        <v>119</v>
      </c>
    </row>
    <row r="35" spans="1:9">
      <c r="A35" s="144" t="s">
        <v>35</v>
      </c>
      <c r="B35" s="144"/>
      <c r="C35" s="144"/>
      <c r="D35" s="144"/>
      <c r="E35" s="144"/>
      <c r="F35" s="144"/>
      <c r="G35" s="144"/>
      <c r="H35" s="79">
        <f>SUM(H33:H34)</f>
        <v>3044</v>
      </c>
      <c r="I35" s="69"/>
    </row>
    <row r="36" spans="1:9" ht="36">
      <c r="A36" s="81" t="s">
        <v>17</v>
      </c>
      <c r="B36" s="81" t="s">
        <v>18</v>
      </c>
      <c r="C36" s="81" t="s">
        <v>19</v>
      </c>
      <c r="D36" s="82" t="s">
        <v>36</v>
      </c>
      <c r="E36" s="82" t="s">
        <v>37</v>
      </c>
      <c r="F36" s="81" t="s">
        <v>22</v>
      </c>
      <c r="G36" s="81" t="s">
        <v>23</v>
      </c>
      <c r="H36" s="81" t="s">
        <v>38</v>
      </c>
      <c r="I36" s="81" t="s">
        <v>25</v>
      </c>
    </row>
    <row r="37" spans="1:9">
      <c r="A37" s="68" t="s">
        <v>57</v>
      </c>
      <c r="B37" s="147" t="s">
        <v>89</v>
      </c>
      <c r="C37" s="147"/>
      <c r="D37" s="147"/>
      <c r="E37" s="147"/>
      <c r="F37" s="147"/>
      <c r="G37" s="147"/>
      <c r="H37" s="147"/>
      <c r="I37" s="147"/>
    </row>
    <row r="38" spans="1:9" ht="32.4">
      <c r="A38" s="70" t="s">
        <v>58</v>
      </c>
      <c r="B38" s="90" t="s">
        <v>59</v>
      </c>
      <c r="C38" s="91"/>
      <c r="D38" s="73"/>
      <c r="E38" s="73"/>
      <c r="F38" s="92" t="s">
        <v>55</v>
      </c>
      <c r="G38" s="75"/>
      <c r="H38" s="76">
        <f>D38*E38*G38</f>
        <v>0</v>
      </c>
      <c r="I38" s="69"/>
    </row>
    <row r="39" spans="1:9" ht="21.6">
      <c r="A39" s="70" t="s">
        <v>60</v>
      </c>
      <c r="B39" s="90" t="s">
        <v>90</v>
      </c>
      <c r="C39" s="91"/>
      <c r="D39" s="73">
        <v>1</v>
      </c>
      <c r="E39" s="73">
        <v>1</v>
      </c>
      <c r="F39" s="92" t="s">
        <v>55</v>
      </c>
      <c r="G39" s="75">
        <v>500</v>
      </c>
      <c r="H39" s="76">
        <f>D39*E39*G39</f>
        <v>500</v>
      </c>
      <c r="I39" s="77"/>
    </row>
    <row r="40" spans="1:9">
      <c r="A40" s="144" t="s">
        <v>61</v>
      </c>
      <c r="B40" s="144"/>
      <c r="C40" s="144"/>
      <c r="D40" s="144"/>
      <c r="E40" s="144"/>
      <c r="F40" s="144"/>
      <c r="G40" s="144"/>
      <c r="H40" s="79">
        <f>SUM(H38:H39)</f>
        <v>500</v>
      </c>
      <c r="I40" s="69"/>
    </row>
    <row r="41" spans="1:9">
      <c r="A41" s="93" t="s">
        <v>62</v>
      </c>
      <c r="B41" s="93"/>
      <c r="C41" s="93"/>
      <c r="D41" s="93"/>
      <c r="E41" s="93"/>
      <c r="F41" s="93"/>
      <c r="G41" s="93"/>
      <c r="H41" s="94">
        <f>SUM(H17,H22,H30,H35,H40)</f>
        <v>26478</v>
      </c>
      <c r="I41" s="95"/>
    </row>
    <row r="42" spans="1:9" ht="36">
      <c r="A42" s="81" t="s">
        <v>17</v>
      </c>
      <c r="B42" s="81" t="s">
        <v>18</v>
      </c>
      <c r="C42" s="81" t="s">
        <v>19</v>
      </c>
      <c r="D42" s="82" t="s">
        <v>36</v>
      </c>
      <c r="E42" s="82" t="s">
        <v>37</v>
      </c>
      <c r="F42" s="81" t="s">
        <v>22</v>
      </c>
      <c r="G42" s="81" t="s">
        <v>23</v>
      </c>
      <c r="H42" s="81" t="s">
        <v>38</v>
      </c>
      <c r="I42" s="81" t="s">
        <v>25</v>
      </c>
    </row>
    <row r="43" spans="1:9">
      <c r="A43" s="68" t="s">
        <v>63</v>
      </c>
      <c r="B43" s="135" t="s">
        <v>64</v>
      </c>
      <c r="C43" s="135"/>
      <c r="D43" s="135"/>
      <c r="E43" s="135"/>
      <c r="F43" s="135"/>
      <c r="G43" s="135"/>
      <c r="H43" s="135"/>
      <c r="I43" s="135"/>
    </row>
    <row r="44" spans="1:9" ht="32.4">
      <c r="A44" s="70" t="s">
        <v>65</v>
      </c>
      <c r="B44" s="69" t="s">
        <v>64</v>
      </c>
      <c r="C44" s="69"/>
      <c r="D44" s="73">
        <v>1</v>
      </c>
      <c r="E44" s="96">
        <v>0.1</v>
      </c>
      <c r="F44" s="92" t="s">
        <v>66</v>
      </c>
      <c r="G44" s="75">
        <f>H41</f>
        <v>26478</v>
      </c>
      <c r="H44" s="76">
        <f>D44*E44*G44</f>
        <v>2647.8</v>
      </c>
      <c r="I44" s="69"/>
    </row>
    <row r="45" spans="1:9">
      <c r="A45" s="148" t="s">
        <v>35</v>
      </c>
      <c r="B45" s="148"/>
      <c r="C45" s="148"/>
      <c r="D45" s="148"/>
      <c r="E45" s="148"/>
      <c r="F45" s="148"/>
      <c r="G45" s="148"/>
      <c r="H45" s="94">
        <f>SUM(H44:H44)</f>
        <v>2647.8</v>
      </c>
      <c r="I45" s="95"/>
    </row>
    <row r="46" spans="1:9" ht="36">
      <c r="A46" s="81" t="s">
        <v>17</v>
      </c>
      <c r="B46" s="81" t="s">
        <v>18</v>
      </c>
      <c r="C46" s="81" t="s">
        <v>19</v>
      </c>
      <c r="D46" s="82" t="s">
        <v>36</v>
      </c>
      <c r="E46" s="82" t="s">
        <v>37</v>
      </c>
      <c r="F46" s="81" t="s">
        <v>22</v>
      </c>
      <c r="G46" s="81" t="s">
        <v>23</v>
      </c>
      <c r="H46" s="81" t="s">
        <v>38</v>
      </c>
      <c r="I46" s="81" t="s">
        <v>25</v>
      </c>
    </row>
    <row r="47" spans="1:9">
      <c r="A47" s="68" t="s">
        <v>88</v>
      </c>
      <c r="B47" s="149" t="s">
        <v>151</v>
      </c>
      <c r="C47" s="147"/>
      <c r="D47" s="147"/>
      <c r="E47" s="147"/>
      <c r="F47" s="147"/>
      <c r="G47" s="147"/>
      <c r="H47" s="147"/>
      <c r="I47" s="147"/>
    </row>
    <row r="48" spans="1:9" ht="21.6">
      <c r="A48" s="70" t="s">
        <v>91</v>
      </c>
      <c r="B48" s="90" t="s">
        <v>106</v>
      </c>
      <c r="C48" s="91"/>
      <c r="D48" s="73"/>
      <c r="E48" s="73"/>
      <c r="F48" s="92" t="s">
        <v>55</v>
      </c>
      <c r="G48" s="75"/>
      <c r="H48" s="76">
        <f>D48*E48*G48</f>
        <v>0</v>
      </c>
      <c r="I48" s="69" t="s">
        <v>98</v>
      </c>
    </row>
    <row r="49" spans="1:9" ht="21.6">
      <c r="A49" s="70" t="s">
        <v>92</v>
      </c>
      <c r="B49" s="90" t="s">
        <v>107</v>
      </c>
      <c r="C49" s="91"/>
      <c r="D49" s="73"/>
      <c r="E49" s="73"/>
      <c r="F49" s="92" t="s">
        <v>55</v>
      </c>
      <c r="G49" s="75"/>
      <c r="H49" s="76">
        <f>D49*E49*G49</f>
        <v>0</v>
      </c>
      <c r="I49" s="69"/>
    </row>
    <row r="50" spans="1:9" ht="21.6">
      <c r="A50" s="70" t="s">
        <v>93</v>
      </c>
      <c r="B50" s="90" t="s">
        <v>108</v>
      </c>
      <c r="C50" s="91"/>
      <c r="D50" s="73"/>
      <c r="E50" s="73"/>
      <c r="F50" s="92" t="s">
        <v>55</v>
      </c>
      <c r="G50" s="75"/>
      <c r="H50" s="76">
        <f>D50*E50*G50</f>
        <v>0</v>
      </c>
      <c r="I50" s="77"/>
    </row>
    <row r="51" spans="1:9">
      <c r="A51" s="144" t="s">
        <v>61</v>
      </c>
      <c r="B51" s="144"/>
      <c r="C51" s="144"/>
      <c r="D51" s="144"/>
      <c r="E51" s="144"/>
      <c r="F51" s="144"/>
      <c r="G51" s="144"/>
      <c r="H51" s="79">
        <f>SUM(H48:H50)</f>
        <v>0</v>
      </c>
      <c r="I51" s="69"/>
    </row>
    <row r="52" spans="1:9" ht="36">
      <c r="A52" s="81" t="s">
        <v>17</v>
      </c>
      <c r="B52" s="81" t="s">
        <v>18</v>
      </c>
      <c r="C52" s="81" t="s">
        <v>19</v>
      </c>
      <c r="D52" s="82" t="s">
        <v>36</v>
      </c>
      <c r="E52" s="82" t="s">
        <v>37</v>
      </c>
      <c r="F52" s="81" t="s">
        <v>22</v>
      </c>
      <c r="G52" s="81" t="s">
        <v>23</v>
      </c>
      <c r="H52" s="81" t="s">
        <v>38</v>
      </c>
      <c r="I52" s="81" t="s">
        <v>25</v>
      </c>
    </row>
    <row r="53" spans="1:9">
      <c r="A53" s="68" t="s">
        <v>67</v>
      </c>
      <c r="B53" s="135" t="s">
        <v>68</v>
      </c>
      <c r="C53" s="135"/>
      <c r="D53" s="135"/>
      <c r="E53" s="135"/>
      <c r="F53" s="135"/>
      <c r="G53" s="135"/>
      <c r="H53" s="135"/>
      <c r="I53" s="135"/>
    </row>
    <row r="54" spans="1:9" ht="21.6">
      <c r="A54" s="68" t="s">
        <v>69</v>
      </c>
      <c r="B54" s="97" t="s">
        <v>70</v>
      </c>
      <c r="C54" s="98"/>
      <c r="D54" s="73">
        <v>1</v>
      </c>
      <c r="E54" s="73">
        <v>1</v>
      </c>
      <c r="F54" s="92" t="s">
        <v>71</v>
      </c>
      <c r="G54" s="75">
        <v>264</v>
      </c>
      <c r="H54" s="76">
        <f>D54*E54*G54</f>
        <v>264</v>
      </c>
      <c r="I54" s="97" t="s">
        <v>72</v>
      </c>
    </row>
    <row r="55" spans="1:9" ht="21.6">
      <c r="A55" s="68" t="s">
        <v>73</v>
      </c>
      <c r="B55" s="97" t="s">
        <v>74</v>
      </c>
      <c r="C55" s="98"/>
      <c r="D55" s="73"/>
      <c r="E55" s="73"/>
      <c r="F55" s="92" t="s">
        <v>71</v>
      </c>
      <c r="G55" s="75"/>
      <c r="H55" s="76">
        <f>D55*E55*G55</f>
        <v>0</v>
      </c>
      <c r="I55" s="97" t="s">
        <v>72</v>
      </c>
    </row>
    <row r="56" spans="1:9">
      <c r="A56" s="148" t="s">
        <v>35</v>
      </c>
      <c r="B56" s="148"/>
      <c r="C56" s="148"/>
      <c r="D56" s="148"/>
      <c r="E56" s="148"/>
      <c r="F56" s="148"/>
      <c r="G56" s="148"/>
      <c r="H56" s="94">
        <f>SUM(H54:H55)</f>
        <v>264</v>
      </c>
      <c r="I56" s="95"/>
    </row>
    <row r="57" spans="1:9" ht="36">
      <c r="A57" s="81" t="s">
        <v>17</v>
      </c>
      <c r="B57" s="81" t="s">
        <v>18</v>
      </c>
      <c r="C57" s="81" t="s">
        <v>19</v>
      </c>
      <c r="D57" s="82" t="s">
        <v>36</v>
      </c>
      <c r="E57" s="82" t="s">
        <v>37</v>
      </c>
      <c r="F57" s="81" t="s">
        <v>22</v>
      </c>
      <c r="G57" s="81" t="s">
        <v>23</v>
      </c>
      <c r="H57" s="81" t="s">
        <v>38</v>
      </c>
      <c r="I57" s="81" t="s">
        <v>25</v>
      </c>
    </row>
    <row r="58" spans="1:9">
      <c r="A58" s="68" t="s">
        <v>75</v>
      </c>
      <c r="B58" s="135" t="s">
        <v>76</v>
      </c>
      <c r="C58" s="135"/>
      <c r="D58" s="135"/>
      <c r="E58" s="135"/>
      <c r="F58" s="135"/>
      <c r="G58" s="135"/>
      <c r="H58" s="135"/>
      <c r="I58" s="135"/>
    </row>
    <row r="59" spans="1:9">
      <c r="A59" s="70" t="s">
        <v>77</v>
      </c>
      <c r="B59" s="69" t="s">
        <v>76</v>
      </c>
      <c r="C59" s="69"/>
      <c r="D59" s="150">
        <f>H56+H45+H41+H51</f>
        <v>29389.8</v>
      </c>
      <c r="E59" s="151"/>
      <c r="F59" s="92"/>
      <c r="G59" s="99">
        <v>0.06</v>
      </c>
      <c r="H59" s="76">
        <f>D59*G59</f>
        <v>1763.3879999999999</v>
      </c>
      <c r="I59" s="69"/>
    </row>
    <row r="60" spans="1:9" ht="14.4">
      <c r="A60" s="100" t="s">
        <v>78</v>
      </c>
      <c r="B60" s="100"/>
      <c r="C60" s="100"/>
      <c r="D60" s="100"/>
      <c r="E60" s="100"/>
      <c r="F60" s="100"/>
      <c r="G60" s="100"/>
      <c r="H60" s="101">
        <f>H41+H45+H56+H59+H51</f>
        <v>31153.187999999998</v>
      </c>
      <c r="I60" s="102"/>
    </row>
    <row r="61" spans="1:9">
      <c r="A61" s="145" t="s">
        <v>79</v>
      </c>
      <c r="B61" s="146"/>
      <c r="C61" s="146"/>
      <c r="D61" s="146"/>
      <c r="E61" s="146"/>
      <c r="F61" s="146"/>
      <c r="G61" s="146"/>
      <c r="H61" s="146"/>
      <c r="I61" s="146"/>
    </row>
  </sheetData>
  <mergeCells count="30">
    <mergeCell ref="A30:G30"/>
    <mergeCell ref="A17:G17"/>
    <mergeCell ref="A61:I61"/>
    <mergeCell ref="A35:G35"/>
    <mergeCell ref="B37:I37"/>
    <mergeCell ref="A40:G40"/>
    <mergeCell ref="B43:I43"/>
    <mergeCell ref="A45:G45"/>
    <mergeCell ref="B47:I47"/>
    <mergeCell ref="A51:G51"/>
    <mergeCell ref="B53:I53"/>
    <mergeCell ref="A56:G56"/>
    <mergeCell ref="B58:I58"/>
    <mergeCell ref="D59:E59"/>
    <mergeCell ref="B19:H19"/>
    <mergeCell ref="A22:G22"/>
    <mergeCell ref="D4:E4"/>
    <mergeCell ref="H4:I4"/>
    <mergeCell ref="A1:I1"/>
    <mergeCell ref="D2:E2"/>
    <mergeCell ref="H2:I2"/>
    <mergeCell ref="D3:E3"/>
    <mergeCell ref="H3:I3"/>
    <mergeCell ref="B24:H24"/>
    <mergeCell ref="A25:A29"/>
    <mergeCell ref="A5:I5"/>
    <mergeCell ref="B6:I6"/>
    <mergeCell ref="A7:F7"/>
    <mergeCell ref="G7:I7"/>
    <mergeCell ref="B9:H9"/>
  </mergeCells>
  <phoneticPr fontId="33" type="noConversion"/>
  <pageMargins left="0.31458333333333299" right="0.27500000000000002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C780-AAE8-4317-95BF-D651C8FEC879}">
  <sheetPr>
    <pageSetUpPr fitToPage="1"/>
  </sheetPr>
  <dimension ref="A1:K57"/>
  <sheetViews>
    <sheetView zoomScale="90" zoomScaleNormal="90" zoomScalePageLayoutView="110" workbookViewId="0">
      <selection activeCell="B9" sqref="B9:H9"/>
    </sheetView>
  </sheetViews>
  <sheetFormatPr defaultColWidth="8.6640625" defaultRowHeight="13.8"/>
  <cols>
    <col min="1" max="1" width="19" style="2" customWidth="1"/>
    <col min="2" max="2" width="27.88671875" style="2" customWidth="1"/>
    <col min="3" max="3" width="28" style="2" customWidth="1"/>
    <col min="4" max="4" width="8.6640625" style="2"/>
    <col min="5" max="5" width="14.33203125" style="2" customWidth="1"/>
    <col min="6" max="6" width="8.6640625" style="2"/>
    <col min="7" max="7" width="19.6640625" style="2" customWidth="1"/>
    <col min="8" max="8" width="17" style="2" customWidth="1"/>
    <col min="9" max="9" width="37" style="2" customWidth="1"/>
    <col min="10" max="16384" width="8.6640625" style="2"/>
  </cols>
  <sheetData>
    <row r="1" spans="1:9" ht="17.399999999999999">
      <c r="A1" s="142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ht="24.6" thickBot="1">
      <c r="A2" s="61" t="s">
        <v>1</v>
      </c>
      <c r="B2" s="4" t="s">
        <v>99</v>
      </c>
      <c r="C2" s="62" t="s">
        <v>2</v>
      </c>
      <c r="D2" s="131" t="s">
        <v>152</v>
      </c>
      <c r="E2" s="131"/>
      <c r="F2" s="61" t="s">
        <v>3</v>
      </c>
      <c r="G2" s="63" t="s">
        <v>4</v>
      </c>
      <c r="H2" s="132" t="s">
        <v>110</v>
      </c>
      <c r="I2" s="132"/>
    </row>
    <row r="3" spans="1:9" ht="60.6" thickBot="1">
      <c r="A3" s="63" t="s">
        <v>5</v>
      </c>
      <c r="B3" s="4" t="s">
        <v>97</v>
      </c>
      <c r="C3" s="63" t="s">
        <v>6</v>
      </c>
      <c r="D3" s="133">
        <v>36</v>
      </c>
      <c r="E3" s="133"/>
      <c r="F3" s="61" t="s">
        <v>7</v>
      </c>
      <c r="G3" s="63" t="s">
        <v>8</v>
      </c>
      <c r="H3" s="128" t="s">
        <v>111</v>
      </c>
      <c r="I3" s="128"/>
    </row>
    <row r="4" spans="1:9" ht="36.6" thickBot="1">
      <c r="A4" s="63" t="s">
        <v>9</v>
      </c>
      <c r="B4" s="6" t="s">
        <v>153</v>
      </c>
      <c r="C4" s="64" t="s">
        <v>10</v>
      </c>
      <c r="D4" s="126"/>
      <c r="E4" s="126"/>
      <c r="F4" s="61" t="s">
        <v>11</v>
      </c>
      <c r="G4" s="63" t="s">
        <v>12</v>
      </c>
      <c r="H4" s="127" t="s">
        <v>112</v>
      </c>
      <c r="I4" s="128"/>
    </row>
    <row r="5" spans="1:9">
      <c r="A5" s="137"/>
      <c r="B5" s="138"/>
      <c r="C5" s="138"/>
      <c r="D5" s="138"/>
      <c r="E5" s="138"/>
      <c r="F5" s="138"/>
      <c r="G5" s="138"/>
      <c r="H5" s="138"/>
      <c r="I5" s="138"/>
    </row>
    <row r="6" spans="1:9" ht="26.1" customHeight="1">
      <c r="A6" s="66" t="s">
        <v>13</v>
      </c>
      <c r="B6" s="139" t="s">
        <v>14</v>
      </c>
      <c r="C6" s="139"/>
      <c r="D6" s="139"/>
      <c r="E6" s="139"/>
      <c r="F6" s="139"/>
      <c r="G6" s="139"/>
      <c r="H6" s="139"/>
      <c r="I6" s="139"/>
    </row>
    <row r="7" spans="1:9">
      <c r="A7" s="140" t="s">
        <v>15</v>
      </c>
      <c r="B7" s="141"/>
      <c r="C7" s="141"/>
      <c r="D7" s="141"/>
      <c r="E7" s="141"/>
      <c r="F7" s="141"/>
      <c r="G7" s="140" t="s">
        <v>16</v>
      </c>
      <c r="H7" s="141"/>
      <c r="I7" s="141"/>
    </row>
    <row r="8" spans="1:9" ht="26.4">
      <c r="A8" s="67" t="s">
        <v>17</v>
      </c>
      <c r="B8" s="67" t="s">
        <v>18</v>
      </c>
      <c r="C8" s="67" t="s">
        <v>19</v>
      </c>
      <c r="D8" s="67" t="s">
        <v>20</v>
      </c>
      <c r="E8" s="67" t="s">
        <v>21</v>
      </c>
      <c r="F8" s="67" t="s">
        <v>22</v>
      </c>
      <c r="G8" s="67" t="s">
        <v>23</v>
      </c>
      <c r="H8" s="67" t="s">
        <v>24</v>
      </c>
      <c r="I8" s="67" t="s">
        <v>25</v>
      </c>
    </row>
    <row r="9" spans="1:9">
      <c r="A9" s="68" t="s">
        <v>26</v>
      </c>
      <c r="B9" s="135" t="s">
        <v>154</v>
      </c>
      <c r="C9" s="135"/>
      <c r="D9" s="135"/>
      <c r="E9" s="135"/>
      <c r="F9" s="135"/>
      <c r="G9" s="135"/>
      <c r="H9" s="135"/>
      <c r="I9" s="69"/>
    </row>
    <row r="10" spans="1:9" ht="32.4">
      <c r="A10" s="70" t="s">
        <v>27</v>
      </c>
      <c r="B10" s="71"/>
      <c r="C10" s="72" t="s">
        <v>85</v>
      </c>
      <c r="D10" s="73"/>
      <c r="E10" s="73"/>
      <c r="F10" s="74" t="s">
        <v>28</v>
      </c>
      <c r="G10" s="75">
        <v>0</v>
      </c>
      <c r="H10" s="76">
        <f t="shared" ref="H10:H15" si="0">D10*E10*G10</f>
        <v>0</v>
      </c>
      <c r="I10" s="77"/>
    </row>
    <row r="11" spans="1:9">
      <c r="A11" s="70" t="s">
        <v>29</v>
      </c>
      <c r="B11" s="71" t="s">
        <v>155</v>
      </c>
      <c r="C11" s="72" t="s">
        <v>156</v>
      </c>
      <c r="D11" s="73">
        <v>1</v>
      </c>
      <c r="E11" s="73">
        <v>0.5</v>
      </c>
      <c r="F11" s="74" t="s">
        <v>31</v>
      </c>
      <c r="G11" s="78">
        <v>18000</v>
      </c>
      <c r="H11" s="76">
        <f t="shared" si="0"/>
        <v>9000</v>
      </c>
      <c r="I11" s="103"/>
    </row>
    <row r="12" spans="1:9">
      <c r="A12" s="70" t="s">
        <v>30</v>
      </c>
      <c r="B12" s="71" t="s">
        <v>83</v>
      </c>
      <c r="C12" s="72" t="s">
        <v>157</v>
      </c>
      <c r="D12" s="73">
        <v>1</v>
      </c>
      <c r="E12" s="73">
        <v>1</v>
      </c>
      <c r="F12" s="74" t="s">
        <v>32</v>
      </c>
      <c r="G12" s="78"/>
      <c r="H12" s="76">
        <f t="shared" si="0"/>
        <v>0</v>
      </c>
      <c r="I12" s="103" t="s">
        <v>158</v>
      </c>
    </row>
    <row r="13" spans="1:9">
      <c r="A13" s="70" t="s">
        <v>81</v>
      </c>
      <c r="B13" s="71" t="s">
        <v>84</v>
      </c>
      <c r="C13" s="72" t="s">
        <v>33</v>
      </c>
      <c r="D13" s="73">
        <v>20</v>
      </c>
      <c r="E13" s="73">
        <v>1</v>
      </c>
      <c r="F13" s="74" t="s">
        <v>34</v>
      </c>
      <c r="G13" s="75">
        <v>68</v>
      </c>
      <c r="H13" s="76">
        <f t="shared" si="0"/>
        <v>1360</v>
      </c>
      <c r="I13" s="103"/>
    </row>
    <row r="14" spans="1:9" s="108" customFormat="1">
      <c r="A14" s="109"/>
      <c r="B14" s="71" t="s">
        <v>180</v>
      </c>
      <c r="C14" s="72"/>
      <c r="D14" s="73">
        <v>1</v>
      </c>
      <c r="E14" s="73">
        <v>1</v>
      </c>
      <c r="F14" s="74"/>
      <c r="G14" s="75">
        <v>388</v>
      </c>
      <c r="H14" s="76">
        <f t="shared" si="0"/>
        <v>388</v>
      </c>
      <c r="I14" s="103"/>
    </row>
    <row r="15" spans="1:9" ht="21.6">
      <c r="A15" s="70" t="s">
        <v>82</v>
      </c>
      <c r="B15" s="71" t="s">
        <v>94</v>
      </c>
      <c r="C15" s="72" t="s">
        <v>95</v>
      </c>
      <c r="D15" s="73">
        <v>1</v>
      </c>
      <c r="E15" s="73">
        <v>1</v>
      </c>
      <c r="F15" s="74" t="s">
        <v>96</v>
      </c>
      <c r="G15" s="75"/>
      <c r="H15" s="76">
        <f t="shared" si="0"/>
        <v>0</v>
      </c>
      <c r="I15" s="103" t="s">
        <v>159</v>
      </c>
    </row>
    <row r="16" spans="1:9">
      <c r="A16" s="144" t="s">
        <v>35</v>
      </c>
      <c r="B16" s="144"/>
      <c r="C16" s="144"/>
      <c r="D16" s="144"/>
      <c r="E16" s="144"/>
      <c r="F16" s="144"/>
      <c r="G16" s="144"/>
      <c r="H16" s="79">
        <f>SUM(H10:H15)</f>
        <v>10748</v>
      </c>
      <c r="I16" s="80"/>
    </row>
    <row r="17" spans="1:11" ht="36">
      <c r="A17" s="81" t="s">
        <v>17</v>
      </c>
      <c r="B17" s="81" t="s">
        <v>18</v>
      </c>
      <c r="C17" s="81" t="s">
        <v>19</v>
      </c>
      <c r="D17" s="82" t="s">
        <v>36</v>
      </c>
      <c r="E17" s="82" t="s">
        <v>37</v>
      </c>
      <c r="F17" s="81" t="s">
        <v>22</v>
      </c>
      <c r="G17" s="81" t="s">
        <v>23</v>
      </c>
      <c r="H17" s="81" t="s">
        <v>38</v>
      </c>
      <c r="I17" s="81" t="s">
        <v>25</v>
      </c>
    </row>
    <row r="18" spans="1:11">
      <c r="A18" s="68" t="s">
        <v>39</v>
      </c>
      <c r="B18" s="135" t="s">
        <v>40</v>
      </c>
      <c r="C18" s="135"/>
      <c r="D18" s="135"/>
      <c r="E18" s="135"/>
      <c r="F18" s="135"/>
      <c r="G18" s="135"/>
      <c r="H18" s="135"/>
      <c r="I18" s="69"/>
    </row>
    <row r="19" spans="1:11" s="1" customFormat="1" ht="21.6">
      <c r="A19" s="83" t="s">
        <v>41</v>
      </c>
      <c r="B19" s="84" t="s">
        <v>148</v>
      </c>
      <c r="C19" s="84" t="s">
        <v>160</v>
      </c>
      <c r="D19" s="73">
        <v>34</v>
      </c>
      <c r="E19" s="73">
        <v>1</v>
      </c>
      <c r="F19" s="85" t="s">
        <v>42</v>
      </c>
      <c r="G19" s="86">
        <v>228</v>
      </c>
      <c r="H19" s="76">
        <f>D19*E19*G19</f>
        <v>7752</v>
      </c>
      <c r="I19" s="77"/>
    </row>
    <row r="20" spans="1:11">
      <c r="A20" s="144" t="s">
        <v>35</v>
      </c>
      <c r="B20" s="144"/>
      <c r="C20" s="144"/>
      <c r="D20" s="144"/>
      <c r="E20" s="144"/>
      <c r="F20" s="144"/>
      <c r="G20" s="144"/>
      <c r="H20" s="79">
        <f>SUM(H19:H19)</f>
        <v>7752</v>
      </c>
      <c r="I20" s="69"/>
    </row>
    <row r="21" spans="1:11" ht="36">
      <c r="A21" s="81" t="s">
        <v>17</v>
      </c>
      <c r="B21" s="81" t="s">
        <v>18</v>
      </c>
      <c r="C21" s="81" t="s">
        <v>19</v>
      </c>
      <c r="D21" s="82" t="s">
        <v>36</v>
      </c>
      <c r="E21" s="82" t="s">
        <v>37</v>
      </c>
      <c r="F21" s="81" t="s">
        <v>22</v>
      </c>
      <c r="G21" s="81" t="s">
        <v>23</v>
      </c>
      <c r="H21" s="81" t="s">
        <v>38</v>
      </c>
      <c r="I21" s="81" t="s">
        <v>25</v>
      </c>
    </row>
    <row r="22" spans="1:11">
      <c r="A22" s="68" t="s">
        <v>44</v>
      </c>
      <c r="B22" s="135" t="s">
        <v>45</v>
      </c>
      <c r="C22" s="135"/>
      <c r="D22" s="135"/>
      <c r="E22" s="135"/>
      <c r="F22" s="135"/>
      <c r="G22" s="135"/>
      <c r="H22" s="135"/>
      <c r="I22" s="69"/>
    </row>
    <row r="23" spans="1:11" s="1" customFormat="1" ht="32.4">
      <c r="A23" s="136" t="s">
        <v>46</v>
      </c>
      <c r="B23" s="84" t="s">
        <v>47</v>
      </c>
      <c r="C23" s="84" t="s">
        <v>80</v>
      </c>
      <c r="D23" s="73">
        <v>9</v>
      </c>
      <c r="E23" s="73">
        <v>1</v>
      </c>
      <c r="F23" s="87" t="s">
        <v>48</v>
      </c>
      <c r="G23" s="78">
        <v>260</v>
      </c>
      <c r="H23" s="76">
        <f>D23*E23*G23</f>
        <v>2340</v>
      </c>
      <c r="I23" s="77" t="s">
        <v>161</v>
      </c>
      <c r="K23" s="1" t="s">
        <v>43</v>
      </c>
    </row>
    <row r="24" spans="1:11" s="1" customFormat="1" ht="43.2">
      <c r="A24" s="136"/>
      <c r="B24" s="84" t="s">
        <v>49</v>
      </c>
      <c r="C24" s="84" t="s">
        <v>80</v>
      </c>
      <c r="D24" s="73"/>
      <c r="E24" s="73"/>
      <c r="F24" s="87" t="s">
        <v>48</v>
      </c>
      <c r="G24" s="78"/>
      <c r="H24" s="88">
        <f>D24*E24*G24</f>
        <v>0</v>
      </c>
      <c r="I24" s="77"/>
    </row>
    <row r="25" spans="1:11" ht="21.6">
      <c r="A25" s="136"/>
      <c r="B25" s="84" t="s">
        <v>50</v>
      </c>
      <c r="C25" s="84" t="s">
        <v>80</v>
      </c>
      <c r="D25" s="73"/>
      <c r="E25" s="73"/>
      <c r="F25" s="87" t="s">
        <v>48</v>
      </c>
      <c r="G25" s="78"/>
      <c r="H25" s="88">
        <f>D25*E25*G25</f>
        <v>0</v>
      </c>
      <c r="I25" s="77"/>
    </row>
    <row r="26" spans="1:11">
      <c r="A26" s="144" t="s">
        <v>35</v>
      </c>
      <c r="B26" s="144"/>
      <c r="C26" s="144"/>
      <c r="D26" s="144"/>
      <c r="E26" s="144"/>
      <c r="F26" s="144"/>
      <c r="G26" s="144"/>
      <c r="H26" s="79">
        <f>SUM(H23:H25)</f>
        <v>2340</v>
      </c>
      <c r="I26" s="69"/>
    </row>
    <row r="27" spans="1:11" ht="36">
      <c r="A27" s="81" t="s">
        <v>17</v>
      </c>
      <c r="B27" s="81" t="s">
        <v>18</v>
      </c>
      <c r="C27" s="81" t="s">
        <v>19</v>
      </c>
      <c r="D27" s="82" t="s">
        <v>36</v>
      </c>
      <c r="E27" s="82" t="s">
        <v>37</v>
      </c>
      <c r="F27" s="81" t="s">
        <v>22</v>
      </c>
      <c r="G27" s="81" t="s">
        <v>23</v>
      </c>
      <c r="H27" s="81" t="s">
        <v>38</v>
      </c>
      <c r="I27" s="81" t="s">
        <v>25</v>
      </c>
    </row>
    <row r="28" spans="1:11">
      <c r="A28" s="68" t="s">
        <v>51</v>
      </c>
      <c r="B28" s="135" t="s">
        <v>52</v>
      </c>
      <c r="C28" s="135"/>
      <c r="D28" s="135"/>
      <c r="E28" s="135"/>
      <c r="F28" s="135"/>
      <c r="G28" s="135"/>
      <c r="H28" s="135"/>
      <c r="I28" s="69"/>
    </row>
    <row r="29" spans="1:11" ht="21.6">
      <c r="A29" s="70" t="s">
        <v>53</v>
      </c>
      <c r="B29" s="84" t="s">
        <v>54</v>
      </c>
      <c r="C29" s="84"/>
      <c r="D29" s="73"/>
      <c r="E29" s="89"/>
      <c r="F29" s="85" t="s">
        <v>42</v>
      </c>
      <c r="G29" s="75"/>
      <c r="H29" s="76">
        <f t="shared" ref="H29" si="1">D29*E29*G29</f>
        <v>0</v>
      </c>
      <c r="I29" s="69"/>
    </row>
    <row r="30" spans="1:11" ht="21.6">
      <c r="A30" s="70" t="s">
        <v>56</v>
      </c>
      <c r="B30" s="84" t="s">
        <v>86</v>
      </c>
      <c r="C30" s="84" t="s">
        <v>181</v>
      </c>
      <c r="D30" s="73">
        <v>1</v>
      </c>
      <c r="E30" s="73">
        <v>1</v>
      </c>
      <c r="F30" s="85" t="s">
        <v>87</v>
      </c>
      <c r="G30" s="75">
        <v>2750</v>
      </c>
      <c r="H30" s="76">
        <f>D30*E30*G30</f>
        <v>2750</v>
      </c>
      <c r="I30" s="69" t="s">
        <v>119</v>
      </c>
    </row>
    <row r="31" spans="1:11">
      <c r="A31" s="144" t="s">
        <v>35</v>
      </c>
      <c r="B31" s="144"/>
      <c r="C31" s="144"/>
      <c r="D31" s="144"/>
      <c r="E31" s="144"/>
      <c r="F31" s="144"/>
      <c r="G31" s="144"/>
      <c r="H31" s="79">
        <f>SUM(H29:H30)</f>
        <v>2750</v>
      </c>
      <c r="I31" s="69"/>
    </row>
    <row r="32" spans="1:11" ht="36">
      <c r="A32" s="81" t="s">
        <v>17</v>
      </c>
      <c r="B32" s="81" t="s">
        <v>18</v>
      </c>
      <c r="C32" s="81" t="s">
        <v>19</v>
      </c>
      <c r="D32" s="82" t="s">
        <v>36</v>
      </c>
      <c r="E32" s="82" t="s">
        <v>37</v>
      </c>
      <c r="F32" s="81" t="s">
        <v>22</v>
      </c>
      <c r="G32" s="81" t="s">
        <v>23</v>
      </c>
      <c r="H32" s="81" t="s">
        <v>38</v>
      </c>
      <c r="I32" s="81" t="s">
        <v>25</v>
      </c>
    </row>
    <row r="33" spans="1:9">
      <c r="A33" s="68" t="s">
        <v>57</v>
      </c>
      <c r="B33" s="147" t="s">
        <v>89</v>
      </c>
      <c r="C33" s="147"/>
      <c r="D33" s="147"/>
      <c r="E33" s="147"/>
      <c r="F33" s="147"/>
      <c r="G33" s="147"/>
      <c r="H33" s="147"/>
      <c r="I33" s="147"/>
    </row>
    <row r="34" spans="1:9" ht="32.4">
      <c r="A34" s="70" t="s">
        <v>58</v>
      </c>
      <c r="B34" s="90" t="s">
        <v>59</v>
      </c>
      <c r="C34" s="91"/>
      <c r="D34" s="73"/>
      <c r="E34" s="73"/>
      <c r="F34" s="92" t="s">
        <v>55</v>
      </c>
      <c r="G34" s="75"/>
      <c r="H34" s="76">
        <f>D34*E34*G34</f>
        <v>0</v>
      </c>
      <c r="I34" s="69"/>
    </row>
    <row r="35" spans="1:9" ht="21.6">
      <c r="A35" s="70" t="s">
        <v>60</v>
      </c>
      <c r="B35" s="90" t="s">
        <v>90</v>
      </c>
      <c r="C35" s="91"/>
      <c r="D35" s="73">
        <v>1</v>
      </c>
      <c r="E35" s="73">
        <v>1</v>
      </c>
      <c r="F35" s="92" t="s">
        <v>55</v>
      </c>
      <c r="G35" s="75">
        <v>500</v>
      </c>
      <c r="H35" s="76">
        <f>D35*E35*G35</f>
        <v>500</v>
      </c>
      <c r="I35" s="77"/>
    </row>
    <row r="36" spans="1:9">
      <c r="A36" s="144" t="s">
        <v>61</v>
      </c>
      <c r="B36" s="144"/>
      <c r="C36" s="144"/>
      <c r="D36" s="144"/>
      <c r="E36" s="144"/>
      <c r="F36" s="144"/>
      <c r="G36" s="144"/>
      <c r="H36" s="79">
        <f>SUM(H34:H35)</f>
        <v>500</v>
      </c>
      <c r="I36" s="69"/>
    </row>
    <row r="37" spans="1:9">
      <c r="A37" s="93" t="s">
        <v>62</v>
      </c>
      <c r="B37" s="93"/>
      <c r="C37" s="93"/>
      <c r="D37" s="93"/>
      <c r="E37" s="93"/>
      <c r="F37" s="93"/>
      <c r="G37" s="93"/>
      <c r="H37" s="94">
        <f>SUM(H16,H20,H26,H31,H36)</f>
        <v>24090</v>
      </c>
      <c r="I37" s="95"/>
    </row>
    <row r="38" spans="1:9" ht="36">
      <c r="A38" s="81" t="s">
        <v>17</v>
      </c>
      <c r="B38" s="81" t="s">
        <v>18</v>
      </c>
      <c r="C38" s="81" t="s">
        <v>19</v>
      </c>
      <c r="D38" s="82" t="s">
        <v>36</v>
      </c>
      <c r="E38" s="82" t="s">
        <v>37</v>
      </c>
      <c r="F38" s="81" t="s">
        <v>22</v>
      </c>
      <c r="G38" s="81" t="s">
        <v>23</v>
      </c>
      <c r="H38" s="81" t="s">
        <v>38</v>
      </c>
      <c r="I38" s="81" t="s">
        <v>25</v>
      </c>
    </row>
    <row r="39" spans="1:9">
      <c r="A39" s="68" t="s">
        <v>63</v>
      </c>
      <c r="B39" s="135" t="s">
        <v>64</v>
      </c>
      <c r="C39" s="135"/>
      <c r="D39" s="135"/>
      <c r="E39" s="135"/>
      <c r="F39" s="135"/>
      <c r="G39" s="135"/>
      <c r="H39" s="135"/>
      <c r="I39" s="135"/>
    </row>
    <row r="40" spans="1:9" ht="32.4">
      <c r="A40" s="70" t="s">
        <v>65</v>
      </c>
      <c r="B40" s="69" t="s">
        <v>64</v>
      </c>
      <c r="C40" s="69"/>
      <c r="D40" s="73">
        <v>1</v>
      </c>
      <c r="E40" s="96">
        <v>0.1</v>
      </c>
      <c r="F40" s="92" t="s">
        <v>66</v>
      </c>
      <c r="G40" s="75">
        <f>H37</f>
        <v>24090</v>
      </c>
      <c r="H40" s="76">
        <f>D40*E40*G40</f>
        <v>2409</v>
      </c>
      <c r="I40" s="69"/>
    </row>
    <row r="41" spans="1:9">
      <c r="A41" s="148" t="s">
        <v>35</v>
      </c>
      <c r="B41" s="148"/>
      <c r="C41" s="148"/>
      <c r="D41" s="148"/>
      <c r="E41" s="148"/>
      <c r="F41" s="148"/>
      <c r="G41" s="148"/>
      <c r="H41" s="94">
        <f>SUM(H40:H40)</f>
        <v>2409</v>
      </c>
      <c r="I41" s="95"/>
    </row>
    <row r="42" spans="1:9" ht="36">
      <c r="A42" s="81" t="s">
        <v>17</v>
      </c>
      <c r="B42" s="81" t="s">
        <v>18</v>
      </c>
      <c r="C42" s="81" t="s">
        <v>19</v>
      </c>
      <c r="D42" s="82" t="s">
        <v>36</v>
      </c>
      <c r="E42" s="82" t="s">
        <v>37</v>
      </c>
      <c r="F42" s="81" t="s">
        <v>22</v>
      </c>
      <c r="G42" s="81" t="s">
        <v>23</v>
      </c>
      <c r="H42" s="81" t="s">
        <v>38</v>
      </c>
      <c r="I42" s="81" t="s">
        <v>25</v>
      </c>
    </row>
    <row r="43" spans="1:9">
      <c r="A43" s="68" t="s">
        <v>88</v>
      </c>
      <c r="B43" s="149" t="s">
        <v>151</v>
      </c>
      <c r="C43" s="147"/>
      <c r="D43" s="147"/>
      <c r="E43" s="147"/>
      <c r="F43" s="147"/>
      <c r="G43" s="147"/>
      <c r="H43" s="147"/>
      <c r="I43" s="147"/>
    </row>
    <row r="44" spans="1:9" ht="21.6">
      <c r="A44" s="70" t="s">
        <v>91</v>
      </c>
      <c r="B44" s="90" t="s">
        <v>106</v>
      </c>
      <c r="C44" s="91"/>
      <c r="D44" s="73"/>
      <c r="E44" s="73"/>
      <c r="F44" s="92" t="s">
        <v>55</v>
      </c>
      <c r="G44" s="75"/>
      <c r="H44" s="76">
        <f>D44*E44*G44</f>
        <v>0</v>
      </c>
      <c r="I44" s="69" t="s">
        <v>98</v>
      </c>
    </row>
    <row r="45" spans="1:9" ht="21.6">
      <c r="A45" s="70" t="s">
        <v>92</v>
      </c>
      <c r="B45" s="90" t="s">
        <v>107</v>
      </c>
      <c r="C45" s="91"/>
      <c r="D45" s="73"/>
      <c r="E45" s="73"/>
      <c r="F45" s="92" t="s">
        <v>55</v>
      </c>
      <c r="G45" s="75"/>
      <c r="H45" s="76">
        <f>D45*E45*G45</f>
        <v>0</v>
      </c>
      <c r="I45" s="69"/>
    </row>
    <row r="46" spans="1:9" ht="21.6">
      <c r="A46" s="70" t="s">
        <v>93</v>
      </c>
      <c r="B46" s="90" t="s">
        <v>108</v>
      </c>
      <c r="C46" s="91"/>
      <c r="D46" s="73"/>
      <c r="E46" s="73"/>
      <c r="F46" s="92" t="s">
        <v>55</v>
      </c>
      <c r="G46" s="75"/>
      <c r="H46" s="76">
        <f>D46*E46*G46</f>
        <v>0</v>
      </c>
      <c r="I46" s="77"/>
    </row>
    <row r="47" spans="1:9">
      <c r="A47" s="144" t="s">
        <v>61</v>
      </c>
      <c r="B47" s="144"/>
      <c r="C47" s="144"/>
      <c r="D47" s="144"/>
      <c r="E47" s="144"/>
      <c r="F47" s="144"/>
      <c r="G47" s="144"/>
      <c r="H47" s="79">
        <f>SUM(H44:H46)</f>
        <v>0</v>
      </c>
      <c r="I47" s="69"/>
    </row>
    <row r="48" spans="1:9" ht="36">
      <c r="A48" s="81" t="s">
        <v>17</v>
      </c>
      <c r="B48" s="81" t="s">
        <v>18</v>
      </c>
      <c r="C48" s="81" t="s">
        <v>19</v>
      </c>
      <c r="D48" s="82" t="s">
        <v>36</v>
      </c>
      <c r="E48" s="82" t="s">
        <v>37</v>
      </c>
      <c r="F48" s="81" t="s">
        <v>22</v>
      </c>
      <c r="G48" s="81" t="s">
        <v>23</v>
      </c>
      <c r="H48" s="81" t="s">
        <v>38</v>
      </c>
      <c r="I48" s="81" t="s">
        <v>25</v>
      </c>
    </row>
    <row r="49" spans="1:9">
      <c r="A49" s="68" t="s">
        <v>67</v>
      </c>
      <c r="B49" s="135" t="s">
        <v>68</v>
      </c>
      <c r="C49" s="135"/>
      <c r="D49" s="135"/>
      <c r="E49" s="135"/>
      <c r="F49" s="135"/>
      <c r="G49" s="135"/>
      <c r="H49" s="135"/>
      <c r="I49" s="135"/>
    </row>
    <row r="50" spans="1:9" ht="21.6">
      <c r="A50" s="68" t="s">
        <v>69</v>
      </c>
      <c r="B50" s="97" t="s">
        <v>70</v>
      </c>
      <c r="C50" s="98"/>
      <c r="D50" s="73"/>
      <c r="E50" s="73"/>
      <c r="F50" s="92" t="s">
        <v>71</v>
      </c>
      <c r="G50" s="75"/>
      <c r="H50" s="76">
        <f>D50*E50*G50</f>
        <v>0</v>
      </c>
      <c r="I50" s="97" t="s">
        <v>72</v>
      </c>
    </row>
    <row r="51" spans="1:9" ht="21.6">
      <c r="A51" s="68" t="s">
        <v>73</v>
      </c>
      <c r="B51" s="97" t="s">
        <v>74</v>
      </c>
      <c r="C51" s="98"/>
      <c r="D51" s="73"/>
      <c r="E51" s="73"/>
      <c r="F51" s="92" t="s">
        <v>71</v>
      </c>
      <c r="G51" s="75"/>
      <c r="H51" s="76">
        <f>D51*E51*G51</f>
        <v>0</v>
      </c>
      <c r="I51" s="97" t="s">
        <v>72</v>
      </c>
    </row>
    <row r="52" spans="1:9">
      <c r="A52" s="148" t="s">
        <v>35</v>
      </c>
      <c r="B52" s="148"/>
      <c r="C52" s="148"/>
      <c r="D52" s="148"/>
      <c r="E52" s="148"/>
      <c r="F52" s="148"/>
      <c r="G52" s="148"/>
      <c r="H52" s="94">
        <f>SUM(H50:H51)</f>
        <v>0</v>
      </c>
      <c r="I52" s="95"/>
    </row>
    <row r="53" spans="1:9" ht="36">
      <c r="A53" s="81" t="s">
        <v>17</v>
      </c>
      <c r="B53" s="81" t="s">
        <v>18</v>
      </c>
      <c r="C53" s="81" t="s">
        <v>19</v>
      </c>
      <c r="D53" s="82" t="s">
        <v>36</v>
      </c>
      <c r="E53" s="82" t="s">
        <v>37</v>
      </c>
      <c r="F53" s="81" t="s">
        <v>22</v>
      </c>
      <c r="G53" s="81" t="s">
        <v>23</v>
      </c>
      <c r="H53" s="81" t="s">
        <v>38</v>
      </c>
      <c r="I53" s="81" t="s">
        <v>25</v>
      </c>
    </row>
    <row r="54" spans="1:9">
      <c r="A54" s="68" t="s">
        <v>75</v>
      </c>
      <c r="B54" s="135" t="s">
        <v>76</v>
      </c>
      <c r="C54" s="135"/>
      <c r="D54" s="135"/>
      <c r="E54" s="135"/>
      <c r="F54" s="135"/>
      <c r="G54" s="135"/>
      <c r="H54" s="135"/>
      <c r="I54" s="135"/>
    </row>
    <row r="55" spans="1:9">
      <c r="A55" s="70" t="s">
        <v>77</v>
      </c>
      <c r="B55" s="69" t="s">
        <v>76</v>
      </c>
      <c r="C55" s="69"/>
      <c r="D55" s="150">
        <f>H52+H41+H37+H47</f>
        <v>26499</v>
      </c>
      <c r="E55" s="151"/>
      <c r="F55" s="92"/>
      <c r="G55" s="99">
        <v>0.06</v>
      </c>
      <c r="H55" s="76">
        <f>D55*G55</f>
        <v>1589.94</v>
      </c>
      <c r="I55" s="69"/>
    </row>
    <row r="56" spans="1:9" ht="14.4">
      <c r="A56" s="100" t="s">
        <v>78</v>
      </c>
      <c r="B56" s="100"/>
      <c r="C56" s="100"/>
      <c r="D56" s="100"/>
      <c r="E56" s="100"/>
      <c r="F56" s="100"/>
      <c r="G56" s="100"/>
      <c r="H56" s="101">
        <f>H37+H41+H52+H55+H47</f>
        <v>28088.94</v>
      </c>
      <c r="I56" s="102"/>
    </row>
    <row r="57" spans="1:9">
      <c r="A57" s="145" t="s">
        <v>79</v>
      </c>
      <c r="B57" s="146"/>
      <c r="C57" s="146"/>
      <c r="D57" s="146"/>
      <c r="E57" s="146"/>
      <c r="F57" s="146"/>
      <c r="G57" s="146"/>
      <c r="H57" s="146"/>
      <c r="I57" s="146"/>
    </row>
  </sheetData>
  <mergeCells count="31">
    <mergeCell ref="A57:I57"/>
    <mergeCell ref="A31:G31"/>
    <mergeCell ref="B33:I33"/>
    <mergeCell ref="A36:G36"/>
    <mergeCell ref="B39:I39"/>
    <mergeCell ref="A41:G41"/>
    <mergeCell ref="B43:I43"/>
    <mergeCell ref="A47:G47"/>
    <mergeCell ref="B49:I49"/>
    <mergeCell ref="A52:G52"/>
    <mergeCell ref="B54:I54"/>
    <mergeCell ref="D55:E55"/>
    <mergeCell ref="B28:H28"/>
    <mergeCell ref="A5:I5"/>
    <mergeCell ref="B6:I6"/>
    <mergeCell ref="A7:F7"/>
    <mergeCell ref="G7:I7"/>
    <mergeCell ref="B9:H9"/>
    <mergeCell ref="A16:G16"/>
    <mergeCell ref="B18:H18"/>
    <mergeCell ref="A20:G20"/>
    <mergeCell ref="B22:H22"/>
    <mergeCell ref="A23:A25"/>
    <mergeCell ref="A26:G26"/>
    <mergeCell ref="D4:E4"/>
    <mergeCell ref="H4:I4"/>
    <mergeCell ref="A1:I1"/>
    <mergeCell ref="D2:E2"/>
    <mergeCell ref="H2:I2"/>
    <mergeCell ref="D3:E3"/>
    <mergeCell ref="H3:I3"/>
  </mergeCells>
  <phoneticPr fontId="37" type="noConversion"/>
  <pageMargins left="0.31458333333333299" right="0.27500000000000002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北京远通维景</vt:lpstr>
      <vt:lpstr>沈阳香格里拉</vt:lpstr>
      <vt:lpstr>深圳花园格兰云天</vt:lpstr>
      <vt:lpstr>重庆JW万豪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2020-09-07T09:23:53Z</cp:lastPrinted>
  <dcterms:created xsi:type="dcterms:W3CDTF">2006-09-13T11:21:00Z</dcterms:created>
  <dcterms:modified xsi:type="dcterms:W3CDTF">2020-09-16T02:44:09Z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