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675"/>
  </bookViews>
  <sheets>
    <sheet name="旅行社" sheetId="16" r:id="rId1"/>
  </sheets>
  <definedNames>
    <definedName name="_xlnm.Print_Area" localSheetId="0">旅行社!$A$1:$H$39</definedName>
    <definedName name="_xlnm.Print_Titles" localSheetId="0">旅行社!$1:$7</definedName>
  </definedNames>
  <calcPr calcId="124519" iterate="1"/>
</workbook>
</file>

<file path=xl/calcChain.xml><?xml version="1.0" encoding="utf-8"?>
<calcChain xmlns="http://schemas.openxmlformats.org/spreadsheetml/2006/main">
  <c r="G38" i="16"/>
  <c r="G39" s="1"/>
  <c r="G27" l="1"/>
  <c r="G22"/>
  <c r="G21"/>
  <c r="G20"/>
  <c r="G19"/>
  <c r="G18"/>
  <c r="G17"/>
  <c r="G24" l="1"/>
  <c r="G25"/>
  <c r="G26"/>
  <c r="G28"/>
  <c r="G29"/>
  <c r="G30"/>
  <c r="G12"/>
  <c r="G11"/>
  <c r="G10"/>
  <c r="G13"/>
  <c r="G14"/>
  <c r="G15"/>
  <c r="G31"/>
  <c r="G33"/>
  <c r="G34" l="1"/>
  <c r="G35" s="1"/>
  <c r="G36" s="1"/>
</calcChain>
</file>

<file path=xl/sharedStrings.xml><?xml version="1.0" encoding="utf-8"?>
<sst xmlns="http://schemas.openxmlformats.org/spreadsheetml/2006/main" count="73" uniqueCount="59">
  <si>
    <t xml:space="preserve">Event:                 </t>
  </si>
  <si>
    <t xml:space="preserve">Date:                  </t>
  </si>
  <si>
    <t>项目</t>
  </si>
  <si>
    <t>规格</t>
  </si>
  <si>
    <t>次数</t>
  </si>
  <si>
    <t>数量</t>
  </si>
  <si>
    <t>总计（Net）</t>
  </si>
  <si>
    <t xml:space="preserve">Number of person:       </t>
    <phoneticPr fontId="1" type="noConversion"/>
  </si>
  <si>
    <t>大巴需求（根据媒体具体航班调整需求）</t>
    <phoneticPr fontId="1" type="noConversion"/>
  </si>
  <si>
    <t>其他（请务必考虑如下明细的发票是否可以使用，是否需要增加税率）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</si>
  <si>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</si>
  <si>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</si>
  <si>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</si>
  <si>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自付房费
一、客人签单部分由会务组负责人员负责确认是否划入总账
二、房型以酒店当时大床房数量决定</t>
    <phoneticPr fontId="1" type="noConversion"/>
  </si>
  <si>
    <t>考斯特</t>
    <phoneticPr fontId="1" type="noConversion"/>
  </si>
  <si>
    <t>公付房费</t>
    <phoneticPr fontId="1" type="noConversion"/>
  </si>
  <si>
    <t>媒体用餐</t>
    <phoneticPr fontId="1" type="noConversion"/>
  </si>
  <si>
    <t>用餐</t>
    <phoneticPr fontId="1" type="noConversion"/>
  </si>
  <si>
    <t>GL8</t>
    <phoneticPr fontId="1" type="noConversion"/>
  </si>
  <si>
    <t>酒店大堂允许背板搭建，酒店提供签到桌、桌布座椅</t>
    <phoneticPr fontId="1" type="noConversion"/>
  </si>
  <si>
    <t>地上停车场车位
免费地下停车位</t>
    <phoneticPr fontId="1" type="noConversion"/>
  </si>
  <si>
    <t>单价</t>
    <phoneticPr fontId="1" type="noConversion"/>
  </si>
  <si>
    <t>总计</t>
    <phoneticPr fontId="1" type="noConversion"/>
  </si>
  <si>
    <t>GL8</t>
    <phoneticPr fontId="1" type="noConversion"/>
  </si>
  <si>
    <r>
      <t>客房要求：
1、电话：开通国内长途、关闭国际长途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
4、早餐：均含单早
5、环境：干净、舒适、相对安静（尤其针是媒体）。媒体房间尽量保证大床房，房型统一
6、客房数量：确定好数量后允许再上下浮动10％
7、延时退房
</t>
    </r>
    <r>
      <rPr>
        <b/>
        <u/>
        <sz val="9"/>
        <color rgb="FFFF0000"/>
        <rFont val="微软雅黑"/>
        <family val="2"/>
        <charset val="134"/>
      </rPr>
      <t>8、欢迎水果（免费）</t>
    </r>
    <phoneticPr fontId="1" type="noConversion"/>
  </si>
  <si>
    <t>2017年10月16日-10月17日</t>
    <phoneticPr fontId="1" type="noConversion"/>
  </si>
  <si>
    <t>10月16日大床房（含服务费，宽带费用）
瑞华酒店or威斯汀酒店待定</t>
    <phoneticPr fontId="1" type="noConversion"/>
  </si>
  <si>
    <t>万达瑞华-伦敦厅</t>
    <phoneticPr fontId="1" type="noConversion"/>
  </si>
  <si>
    <t>瑞华用酒店的电子指示；威斯汀大堂可搭建签到背板</t>
    <phoneticPr fontId="1" type="noConversion"/>
  </si>
  <si>
    <t>10月16日&amp;17日</t>
    <phoneticPr fontId="1" type="noConversion"/>
  </si>
  <si>
    <t>10月16日接机（天河机场-瑞华）</t>
    <phoneticPr fontId="1" type="noConversion"/>
  </si>
  <si>
    <t>45座大巴</t>
    <phoneticPr fontId="1" type="noConversion"/>
  </si>
  <si>
    <t>10月17日送机（瑞华-天河机场）</t>
    <phoneticPr fontId="1" type="noConversion"/>
  </si>
  <si>
    <t>45座大巴</t>
    <phoneticPr fontId="1" type="noConversion"/>
  </si>
  <si>
    <t>专访</t>
    <phoneticPr fontId="1" type="noConversion"/>
  </si>
  <si>
    <t>别克GL6/别克新生代车系上市活动</t>
    <phoneticPr fontId="1" type="noConversion"/>
  </si>
  <si>
    <t>酒店相关：武汉万达瑞华</t>
    <phoneticPr fontId="1" type="noConversion"/>
  </si>
  <si>
    <t>10月16日大床房（含服务费，宽带费用）</t>
    <phoneticPr fontId="1" type="noConversion"/>
  </si>
  <si>
    <t>酒店相关：武汉威斯汀</t>
    <phoneticPr fontId="1" type="noConversion"/>
  </si>
  <si>
    <t>10月15日-10月16日标间（含服务费，宽带费用）</t>
    <phoneticPr fontId="1" type="noConversion"/>
  </si>
  <si>
    <t>自驾车辆&amp;45座大巴使用</t>
    <phoneticPr fontId="1" type="noConversion"/>
  </si>
  <si>
    <t>10月15日全天踩点（机场-瑞华-威斯汀-汉秀-瑞华）</t>
    <phoneticPr fontId="1" type="noConversion"/>
  </si>
  <si>
    <t>46座大巴</t>
  </si>
  <si>
    <t>10月16日接机/活动（全天使用，天河机场-威斯汀-汉秀-威斯汀）</t>
    <phoneticPr fontId="1" type="noConversion"/>
  </si>
  <si>
    <t>10月16日接机（天河机场-瑞华）</t>
    <phoneticPr fontId="1" type="noConversion"/>
  </si>
  <si>
    <t>10月16日备用车，全天使用</t>
    <phoneticPr fontId="1" type="noConversion"/>
  </si>
  <si>
    <t>10月17日备用车，全天使用</t>
    <phoneticPr fontId="1" type="noConversion"/>
  </si>
  <si>
    <t>10月17日送机（威斯汀-天河机场）</t>
    <phoneticPr fontId="1" type="noConversion"/>
  </si>
  <si>
    <t>10月16日晚餐-需宴会厅单独开餐，因为酒店自助餐厅无法同时容纳300人</t>
    <phoneticPr fontId="1" type="noConversion"/>
  </si>
  <si>
    <t>10月16日晚上入场搭建，17日上午使用，17日中午撤场。</t>
    <phoneticPr fontId="1" type="noConversion"/>
  </si>
  <si>
    <t>朗明提前支付给万达瑞华酒店定金10万，
需在确定旅行社3天内将定金10万归还给朗明
（请旅行社考量这笔费用是否需要加税）</t>
    <phoneticPr fontId="1" type="noConversion"/>
  </si>
  <si>
    <t>媒体交通票报销</t>
    <phoneticPr fontId="1" type="noConversion"/>
  </si>
  <si>
    <t>10月16日自助晚餐-威斯汀</t>
    <phoneticPr fontId="1" type="noConversion"/>
  </si>
  <si>
    <t>按实结算</t>
    <phoneticPr fontId="1" type="noConversion"/>
  </si>
  <si>
    <t>服务费10%</t>
    <phoneticPr fontId="1" type="noConversion"/>
  </si>
  <si>
    <t>净价总计</t>
    <phoneticPr fontId="1" type="noConversion"/>
  </si>
  <si>
    <t>税费6%</t>
    <phoneticPr fontId="1" type="noConversion"/>
  </si>
  <si>
    <t>含税总计</t>
    <phoneticPr fontId="1" type="noConversion"/>
  </si>
  <si>
    <t>优惠净价合计</t>
    <phoneticPr fontId="1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</si>
</sst>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</numFmts>
  <fonts count="37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b/>
      <u/>
      <sz val="9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0" borderId="0">
      <alignment vertical="center"/>
    </xf>
    <xf numFmtId="0" fontId="27" fillId="0" borderId="0"/>
    <xf numFmtId="0" fontId="3" fillId="0" borderId="0"/>
    <xf numFmtId="0" fontId="27" fillId="0" borderId="0"/>
    <xf numFmtId="0" fontId="21" fillId="0" borderId="0"/>
    <xf numFmtId="0" fontId="2" fillId="0" borderId="0"/>
    <xf numFmtId="0" fontId="21" fillId="0" borderId="0"/>
    <xf numFmtId="0" fontId="28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9" fillId="0" borderId="0"/>
    <xf numFmtId="0" fontId="30" fillId="0" borderId="15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68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57" fontId="22" fillId="24" borderId="0" xfId="46" applyNumberFormat="1" applyFont="1" applyFill="1" applyAlignment="1">
      <alignment horizontal="left" vertical="center"/>
    </xf>
    <xf numFmtId="0" fontId="25" fillId="24" borderId="0" xfId="46" applyFont="1" applyFill="1" applyAlignment="1">
      <alignment horizontal="center" vertical="center"/>
    </xf>
    <xf numFmtId="0" fontId="22" fillId="24" borderId="10" xfId="46" applyFont="1" applyFill="1" applyBorder="1" applyAlignment="1">
      <alignment horizontal="center" vertical="center" wrapText="1"/>
    </xf>
    <xf numFmtId="0" fontId="23" fillId="20" borderId="10" xfId="46" applyFont="1" applyFill="1" applyBorder="1" applyAlignment="1">
      <alignment horizontal="left" vertical="center" wrapText="1"/>
    </xf>
    <xf numFmtId="0" fontId="23" fillId="2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 wrapText="1"/>
    </xf>
    <xf numFmtId="176" fontId="22" fillId="26" borderId="10" xfId="46" applyNumberFormat="1" applyFont="1" applyFill="1" applyBorder="1" applyAlignment="1">
      <alignment horizontal="center" vertical="center"/>
    </xf>
    <xf numFmtId="176" fontId="22" fillId="0" borderId="10" xfId="46" applyNumberFormat="1" applyFont="1" applyFill="1" applyBorder="1" applyAlignment="1">
      <alignment horizontal="center" vertical="center"/>
    </xf>
    <xf numFmtId="0" fontId="22" fillId="7" borderId="10" xfId="46" applyFont="1" applyFill="1" applyBorder="1" applyAlignment="1">
      <alignment horizontal="center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3" fillId="17" borderId="10" xfId="46" applyFont="1" applyFill="1" applyBorder="1" applyAlignment="1">
      <alignment horizontal="center" vertical="center"/>
    </xf>
    <xf numFmtId="0" fontId="22" fillId="26" borderId="0" xfId="46" applyFont="1" applyFill="1" applyAlignment="1">
      <alignment horizontal="center" vertical="center"/>
    </xf>
    <xf numFmtId="0" fontId="23" fillId="24" borderId="10" xfId="46" applyFont="1" applyFill="1" applyBorder="1" applyAlignment="1">
      <alignment horizontal="center" vertical="center" wrapText="1"/>
    </xf>
    <xf numFmtId="181" fontId="22" fillId="24" borderId="0" xfId="46" applyNumberFormat="1" applyFont="1" applyFill="1" applyAlignment="1">
      <alignment horizontal="center" vertical="center"/>
    </xf>
    <xf numFmtId="181" fontId="23" fillId="24" borderId="10" xfId="46" applyNumberFormat="1" applyFont="1" applyFill="1" applyBorder="1" applyAlignment="1">
      <alignment horizontal="center" vertical="center"/>
    </xf>
    <xf numFmtId="181" fontId="23" fillId="20" borderId="10" xfId="46" applyNumberFormat="1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center" vertical="center" wrapText="1"/>
    </xf>
    <xf numFmtId="181" fontId="22" fillId="26" borderId="10" xfId="46" applyNumberFormat="1" applyFont="1" applyFill="1" applyBorder="1" applyAlignment="1">
      <alignment horizontal="center" vertical="center"/>
    </xf>
    <xf numFmtId="0" fontId="22" fillId="26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181" fontId="22" fillId="7" borderId="10" xfId="46" applyNumberFormat="1" applyFont="1" applyFill="1" applyBorder="1" applyAlignment="1">
      <alignment horizontal="center" vertical="center"/>
    </xf>
    <xf numFmtId="181" fontId="23" fillId="17" borderId="10" xfId="46" applyNumberFormat="1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left" vertical="center" wrapText="1"/>
    </xf>
    <xf numFmtId="58" fontId="22" fillId="0" borderId="10" xfId="46" applyNumberFormat="1" applyFont="1" applyFill="1" applyBorder="1" applyAlignment="1">
      <alignment horizontal="left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center" vertical="center" wrapText="1"/>
    </xf>
    <xf numFmtId="0" fontId="22" fillId="26" borderId="10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1" xfId="46" applyFont="1" applyFill="1" applyBorder="1" applyAlignment="1">
      <alignment horizontal="center" vertical="center" wrapText="1"/>
    </xf>
    <xf numFmtId="176" fontId="22" fillId="26" borderId="11" xfId="46" applyNumberFormat="1" applyFont="1" applyFill="1" applyBorder="1" applyAlignment="1">
      <alignment horizontal="center" vertical="center"/>
    </xf>
    <xf numFmtId="0" fontId="22" fillId="0" borderId="10" xfId="46" applyFont="1" applyFill="1" applyBorder="1" applyAlignment="1">
      <alignment horizontal="left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26" borderId="11" xfId="46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center" vertical="center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1" xfId="46" applyFont="1" applyFill="1" applyBorder="1" applyAlignment="1">
      <alignment horizontal="center" vertical="center" wrapText="1"/>
    </xf>
    <xf numFmtId="176" fontId="36" fillId="0" borderId="10" xfId="46" applyNumberFormat="1" applyFont="1" applyFill="1" applyBorder="1" applyAlignment="1">
      <alignment horizontal="center" vertical="center"/>
    </xf>
    <xf numFmtId="0" fontId="22" fillId="0" borderId="13" xfId="46" applyFont="1" applyFill="1" applyBorder="1" applyAlignment="1">
      <alignment horizontal="left" vertical="center" wrapText="1"/>
    </xf>
    <xf numFmtId="0" fontId="22" fillId="0" borderId="14" xfId="46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36" fillId="26" borderId="11" xfId="46" applyFont="1" applyFill="1" applyBorder="1" applyAlignment="1">
      <alignment horizontal="center" vertical="center" wrapText="1"/>
    </xf>
    <xf numFmtId="0" fontId="36" fillId="26" borderId="12" xfId="46" applyFont="1" applyFill="1" applyBorder="1" applyAlignment="1">
      <alignment horizontal="center" vertical="center" wrapText="1"/>
    </xf>
    <xf numFmtId="0" fontId="36" fillId="26" borderId="18" xfId="46" applyFont="1" applyFill="1" applyBorder="1" applyAlignment="1">
      <alignment horizontal="center" vertical="center" wrapText="1"/>
    </xf>
    <xf numFmtId="0" fontId="23" fillId="20" borderId="13" xfId="46" applyFont="1" applyFill="1" applyBorder="1" applyAlignment="1">
      <alignment horizontal="left" vertical="center" wrapText="1"/>
    </xf>
    <xf numFmtId="0" fontId="23" fillId="20" borderId="14" xfId="46" applyFont="1" applyFill="1" applyBorder="1" applyAlignment="1">
      <alignment horizontal="left" vertical="center" wrapText="1"/>
    </xf>
    <xf numFmtId="0" fontId="22" fillId="0" borderId="11" xfId="46" applyFont="1" applyFill="1" applyBorder="1" applyAlignment="1">
      <alignment horizontal="left" vertical="center" wrapText="1"/>
    </xf>
    <xf numFmtId="0" fontId="22" fillId="0" borderId="12" xfId="46" applyFont="1" applyFill="1" applyBorder="1" applyAlignment="1">
      <alignment horizontal="left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2" xfId="46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4" borderId="10" xfId="46" applyFont="1" applyFill="1" applyBorder="1" applyAlignment="1">
      <alignment horizontal="center" vertical="center" wrapText="1"/>
    </xf>
  </cellXfs>
  <cellStyles count="85">
    <cellStyle name="_ET_STYLE_NoName_00_" xfId="1"/>
    <cellStyle name="0,0&#10;&#10;NA&#10;&#10;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39"/>
  <sheetViews>
    <sheetView tabSelected="1" zoomScaleSheetLayoutView="100" workbookViewId="0">
      <selection activeCell="B41" sqref="B41"/>
    </sheetView>
  </sheetViews>
  <sheetFormatPr defaultColWidth="19.75" defaultRowHeight="14.25"/>
  <cols>
    <col min="1" max="1" width="35.625" style="15" customWidth="1" collapsed="1"/>
    <col min="2" max="2" width="21.625" style="4" customWidth="1" collapsed="1"/>
    <col min="3" max="3" width="44.625" style="1" customWidth="1"/>
    <col min="4" max="4" width="9.25" style="19" customWidth="1"/>
    <col min="5" max="7" width="9.625" style="19" customWidth="1"/>
    <col min="8" max="8" width="33.625" style="2" customWidth="1"/>
    <col min="9" max="9" width="19.75" style="4"/>
    <col min="10" max="16384" width="19.75" style="3"/>
  </cols>
  <sheetData>
    <row r="1" spans="1:9" ht="45.95" customHeight="1">
      <c r="A1" s="65"/>
      <c r="B1" s="65"/>
      <c r="C1" s="65"/>
    </row>
    <row r="2" spans="1:9">
      <c r="A2" s="4" t="s">
        <v>0</v>
      </c>
      <c r="B2" s="66" t="s">
        <v>35</v>
      </c>
      <c r="C2" s="66"/>
      <c r="D2" s="66"/>
    </row>
    <row r="3" spans="1:9">
      <c r="A3" s="4" t="s">
        <v>1</v>
      </c>
      <c r="B3" s="5" t="s">
        <v>25</v>
      </c>
      <c r="C3" s="6"/>
    </row>
    <row r="4" spans="1:9">
      <c r="A4" s="4" t="s">
        <v>10</v>
      </c>
    </row>
    <row r="5" spans="1:9" ht="9.75" hidden="1" customHeight="1">
      <c r="A5" s="4" t="s">
        <v>11</v>
      </c>
    </row>
    <row r="6" spans="1:9" hidden="1">
      <c r="A6" s="4" t="s">
        <v>7</v>
      </c>
    </row>
    <row r="7" spans="1:9" s="1" customFormat="1">
      <c r="A7" s="67" t="s">
        <v>2</v>
      </c>
      <c r="B7" s="67"/>
      <c r="C7" s="18" t="s">
        <v>3</v>
      </c>
      <c r="D7" s="20" t="s">
        <v>4</v>
      </c>
      <c r="E7" s="20" t="s">
        <v>5</v>
      </c>
      <c r="F7" s="20" t="s">
        <v>21</v>
      </c>
      <c r="G7" s="20" t="s">
        <v>22</v>
      </c>
      <c r="H7" s="18" t="s">
        <v>12</v>
      </c>
      <c r="I7" s="4"/>
    </row>
    <row r="8" spans="1:9" s="1" customFormat="1">
      <c r="A8" s="8" t="s">
        <v>36</v>
      </c>
      <c r="B8" s="8"/>
      <c r="C8" s="9"/>
      <c r="D8" s="21"/>
      <c r="E8" s="21"/>
      <c r="F8" s="21"/>
      <c r="G8" s="21"/>
      <c r="H8" s="10"/>
      <c r="I8" s="4"/>
    </row>
    <row r="9" spans="1:9" s="1" customFormat="1" ht="91.5" customHeight="1">
      <c r="A9" s="61" t="s">
        <v>24</v>
      </c>
      <c r="B9" s="32" t="s">
        <v>13</v>
      </c>
      <c r="C9" s="41" t="s">
        <v>26</v>
      </c>
      <c r="D9" s="11">
        <v>1</v>
      </c>
      <c r="E9" s="11">
        <v>16</v>
      </c>
      <c r="F9" s="11">
        <v>1200</v>
      </c>
      <c r="G9" s="44">
        <v>0</v>
      </c>
      <c r="H9" s="56" t="s">
        <v>50</v>
      </c>
    </row>
    <row r="10" spans="1:9" s="1" customFormat="1" ht="38.25" customHeight="1">
      <c r="A10" s="62"/>
      <c r="B10" s="63" t="s">
        <v>15</v>
      </c>
      <c r="C10" s="41" t="s">
        <v>37</v>
      </c>
      <c r="D10" s="11">
        <v>1</v>
      </c>
      <c r="E10" s="23">
        <v>250</v>
      </c>
      <c r="F10" s="23">
        <v>1200</v>
      </c>
      <c r="G10" s="44">
        <f t="shared" ref="G10:G33" si="0">D10*E10*F10</f>
        <v>300000</v>
      </c>
      <c r="H10" s="57"/>
      <c r="I10" s="4"/>
    </row>
    <row r="11" spans="1:9" s="1" customFormat="1">
      <c r="A11" s="62"/>
      <c r="B11" s="64"/>
      <c r="C11" s="41" t="s">
        <v>39</v>
      </c>
      <c r="D11" s="11">
        <v>2</v>
      </c>
      <c r="E11" s="23">
        <v>6</v>
      </c>
      <c r="F11" s="23">
        <v>1200</v>
      </c>
      <c r="G11" s="44">
        <f t="shared" ref="G11" si="1">D11*E11*F11</f>
        <v>14400</v>
      </c>
      <c r="H11" s="57"/>
      <c r="I11" s="4"/>
    </row>
    <row r="12" spans="1:9" s="1" customFormat="1" ht="14.25" customHeight="1">
      <c r="A12" s="49" t="s">
        <v>16</v>
      </c>
      <c r="B12" s="51" t="s">
        <v>17</v>
      </c>
      <c r="C12" s="42" t="s">
        <v>48</v>
      </c>
      <c r="D12" s="23">
        <v>1</v>
      </c>
      <c r="E12" s="23">
        <v>200</v>
      </c>
      <c r="F12" s="23">
        <v>358</v>
      </c>
      <c r="G12" s="44">
        <f>D12*E12*F12</f>
        <v>71600</v>
      </c>
      <c r="H12" s="57"/>
      <c r="I12" s="4"/>
    </row>
    <row r="13" spans="1:9" s="37" customFormat="1">
      <c r="A13" s="43" t="s">
        <v>34</v>
      </c>
      <c r="B13" s="35" t="s">
        <v>27</v>
      </c>
      <c r="C13" s="42" t="s">
        <v>49</v>
      </c>
      <c r="D13" s="11">
        <v>1</v>
      </c>
      <c r="E13" s="11">
        <v>1</v>
      </c>
      <c r="F13" s="11">
        <v>10000</v>
      </c>
      <c r="G13" s="44">
        <f t="shared" si="0"/>
        <v>10000</v>
      </c>
      <c r="H13" s="57"/>
    </row>
    <row r="14" spans="1:9" s="1" customFormat="1">
      <c r="A14" s="55" t="s">
        <v>19</v>
      </c>
      <c r="B14" s="55"/>
      <c r="C14" s="31" t="s">
        <v>28</v>
      </c>
      <c r="D14" s="25">
        <v>1</v>
      </c>
      <c r="E14" s="25">
        <v>1</v>
      </c>
      <c r="F14" s="25"/>
      <c r="G14" s="44">
        <f t="shared" si="0"/>
        <v>0</v>
      </c>
      <c r="H14" s="57"/>
      <c r="I14" s="4"/>
    </row>
    <row r="15" spans="1:9" s="17" customFormat="1" ht="28.5">
      <c r="A15" s="39" t="s">
        <v>20</v>
      </c>
      <c r="B15" s="35" t="s">
        <v>40</v>
      </c>
      <c r="C15" s="41" t="s">
        <v>29</v>
      </c>
      <c r="D15" s="23">
        <v>0</v>
      </c>
      <c r="E15" s="23">
        <v>1</v>
      </c>
      <c r="F15" s="23"/>
      <c r="G15" s="44">
        <f t="shared" si="0"/>
        <v>0</v>
      </c>
      <c r="H15" s="58"/>
      <c r="I15" s="24"/>
    </row>
    <row r="16" spans="1:9" s="48" customFormat="1">
      <c r="A16" s="8" t="s">
        <v>38</v>
      </c>
      <c r="B16" s="8"/>
      <c r="C16" s="9"/>
      <c r="D16" s="21"/>
      <c r="E16" s="21"/>
      <c r="F16" s="21"/>
      <c r="G16" s="21"/>
      <c r="H16" s="10"/>
      <c r="I16" s="24"/>
    </row>
    <row r="17" spans="1:9" s="48" customFormat="1" ht="71.25">
      <c r="A17" s="61" t="s">
        <v>24</v>
      </c>
      <c r="B17" s="46" t="s">
        <v>13</v>
      </c>
      <c r="C17" s="41" t="s">
        <v>37</v>
      </c>
      <c r="D17" s="11">
        <v>1</v>
      </c>
      <c r="E17" s="11">
        <v>2</v>
      </c>
      <c r="F17" s="11">
        <v>800</v>
      </c>
      <c r="G17" s="44">
        <f>D17*E17*F17</f>
        <v>1600</v>
      </c>
      <c r="H17" s="47"/>
      <c r="I17" s="24"/>
    </row>
    <row r="18" spans="1:9" s="48" customFormat="1" ht="41.25" customHeight="1">
      <c r="A18" s="62"/>
      <c r="B18" s="63" t="s">
        <v>15</v>
      </c>
      <c r="C18" s="41" t="s">
        <v>37</v>
      </c>
      <c r="D18" s="11">
        <v>1</v>
      </c>
      <c r="E18" s="23">
        <v>70</v>
      </c>
      <c r="F18" s="23">
        <v>800</v>
      </c>
      <c r="G18" s="44">
        <f>D18*E18*F18</f>
        <v>56000</v>
      </c>
      <c r="H18" s="47"/>
      <c r="I18" s="24"/>
    </row>
    <row r="19" spans="1:9" s="48" customFormat="1" ht="41.25" customHeight="1">
      <c r="A19" s="62"/>
      <c r="B19" s="64"/>
      <c r="C19" s="41" t="s">
        <v>39</v>
      </c>
      <c r="D19" s="11">
        <v>2</v>
      </c>
      <c r="E19" s="23">
        <v>2</v>
      </c>
      <c r="F19" s="23">
        <v>900</v>
      </c>
      <c r="G19" s="44">
        <f t="shared" ref="G19:G22" si="2">D19*E19*F19</f>
        <v>3600</v>
      </c>
      <c r="H19" s="47"/>
      <c r="I19" s="24"/>
    </row>
    <row r="20" spans="1:9" s="48" customFormat="1">
      <c r="A20" s="49" t="s">
        <v>16</v>
      </c>
      <c r="B20" s="51" t="s">
        <v>17</v>
      </c>
      <c r="C20" s="45" t="s">
        <v>52</v>
      </c>
      <c r="D20" s="23">
        <v>1</v>
      </c>
      <c r="E20" s="23">
        <v>70</v>
      </c>
      <c r="F20" s="23">
        <v>188</v>
      </c>
      <c r="G20" s="44">
        <f>D20*E20*F20</f>
        <v>13160</v>
      </c>
      <c r="H20" s="35"/>
      <c r="I20" s="24"/>
    </row>
    <row r="21" spans="1:9" s="48" customFormat="1">
      <c r="A21" s="55" t="s">
        <v>19</v>
      </c>
      <c r="B21" s="55"/>
      <c r="C21" s="31"/>
      <c r="D21" s="25">
        <v>1</v>
      </c>
      <c r="E21" s="25">
        <v>1</v>
      </c>
      <c r="F21" s="25"/>
      <c r="G21" s="44">
        <f t="shared" si="2"/>
        <v>0</v>
      </c>
      <c r="H21" s="7"/>
      <c r="I21" s="24"/>
    </row>
    <row r="22" spans="1:9" s="48" customFormat="1" ht="28.5">
      <c r="A22" s="41" t="s">
        <v>20</v>
      </c>
      <c r="B22" s="35" t="s">
        <v>40</v>
      </c>
      <c r="C22" s="41" t="s">
        <v>29</v>
      </c>
      <c r="D22" s="23">
        <v>0</v>
      </c>
      <c r="E22" s="23">
        <v>1</v>
      </c>
      <c r="F22" s="23"/>
      <c r="G22" s="44">
        <f t="shared" si="2"/>
        <v>0</v>
      </c>
      <c r="H22" s="35"/>
      <c r="I22" s="24"/>
    </row>
    <row r="23" spans="1:9" s="1" customFormat="1">
      <c r="A23" s="8" t="s">
        <v>8</v>
      </c>
      <c r="B23" s="8"/>
      <c r="C23" s="9"/>
      <c r="D23" s="21"/>
      <c r="E23" s="21"/>
      <c r="F23" s="21"/>
      <c r="G23" s="21"/>
      <c r="H23" s="10"/>
      <c r="I23" s="4"/>
    </row>
    <row r="24" spans="1:9" s="1" customFormat="1">
      <c r="A24" s="55" t="s">
        <v>41</v>
      </c>
      <c r="B24" s="55"/>
      <c r="C24" s="33" t="s">
        <v>14</v>
      </c>
      <c r="D24" s="25">
        <v>1</v>
      </c>
      <c r="E24" s="25">
        <v>1</v>
      </c>
      <c r="F24" s="25">
        <v>1400</v>
      </c>
      <c r="G24" s="44">
        <f t="shared" si="0"/>
        <v>1400</v>
      </c>
      <c r="H24" s="35"/>
      <c r="I24" s="4"/>
    </row>
    <row r="25" spans="1:9" s="1" customFormat="1" ht="14.25" customHeight="1">
      <c r="A25" s="55" t="s">
        <v>30</v>
      </c>
      <c r="B25" s="55"/>
      <c r="C25" s="38" t="s">
        <v>14</v>
      </c>
      <c r="D25" s="25">
        <v>1</v>
      </c>
      <c r="E25" s="25">
        <v>5</v>
      </c>
      <c r="F25" s="25">
        <v>750</v>
      </c>
      <c r="G25" s="44">
        <f t="shared" si="0"/>
        <v>3750</v>
      </c>
      <c r="H25" s="35"/>
      <c r="I25" s="4"/>
    </row>
    <row r="26" spans="1:9" s="1" customFormat="1" ht="14.25" customHeight="1">
      <c r="A26" s="42" t="s">
        <v>44</v>
      </c>
      <c r="B26" s="42"/>
      <c r="C26" s="42" t="s">
        <v>31</v>
      </c>
      <c r="D26" s="25">
        <v>1</v>
      </c>
      <c r="E26" s="25">
        <v>7</v>
      </c>
      <c r="F26" s="25">
        <v>1000</v>
      </c>
      <c r="G26" s="44">
        <f t="shared" si="0"/>
        <v>7000</v>
      </c>
      <c r="H26" s="35"/>
      <c r="I26" s="4"/>
    </row>
    <row r="27" spans="1:9" s="1" customFormat="1" ht="14.25" customHeight="1">
      <c r="A27" s="53" t="s">
        <v>43</v>
      </c>
      <c r="B27" s="54"/>
      <c r="C27" s="45" t="s">
        <v>42</v>
      </c>
      <c r="D27" s="25">
        <v>1</v>
      </c>
      <c r="E27" s="25">
        <v>4</v>
      </c>
      <c r="F27" s="25">
        <v>1000</v>
      </c>
      <c r="G27" s="44">
        <f t="shared" si="0"/>
        <v>4000</v>
      </c>
      <c r="H27" s="35"/>
      <c r="I27" s="4"/>
    </row>
    <row r="28" spans="1:9" s="1" customFormat="1" ht="14.25" customHeight="1">
      <c r="A28" s="55" t="s">
        <v>32</v>
      </c>
      <c r="B28" s="55"/>
      <c r="C28" s="45" t="s">
        <v>31</v>
      </c>
      <c r="D28" s="25">
        <v>1</v>
      </c>
      <c r="E28" s="25">
        <v>7</v>
      </c>
      <c r="F28" s="25">
        <v>1000</v>
      </c>
      <c r="G28" s="44">
        <f t="shared" si="0"/>
        <v>7000</v>
      </c>
      <c r="H28" s="28"/>
      <c r="I28" s="4"/>
    </row>
    <row r="29" spans="1:9" s="1" customFormat="1" ht="14.25" customHeight="1">
      <c r="A29" s="55" t="s">
        <v>47</v>
      </c>
      <c r="B29" s="55"/>
      <c r="C29" s="42" t="s">
        <v>33</v>
      </c>
      <c r="D29" s="25">
        <v>1</v>
      </c>
      <c r="E29" s="25">
        <v>4</v>
      </c>
      <c r="F29" s="25">
        <v>1000</v>
      </c>
      <c r="G29" s="44">
        <f t="shared" si="0"/>
        <v>4000</v>
      </c>
      <c r="H29" s="34"/>
    </row>
    <row r="30" spans="1:9" s="1" customFormat="1" ht="14.25" customHeight="1">
      <c r="A30" s="55" t="s">
        <v>45</v>
      </c>
      <c r="B30" s="55"/>
      <c r="C30" s="40" t="s">
        <v>23</v>
      </c>
      <c r="D30" s="25">
        <v>1</v>
      </c>
      <c r="E30" s="25">
        <v>3</v>
      </c>
      <c r="F30" s="25">
        <v>1200</v>
      </c>
      <c r="G30" s="44">
        <f t="shared" si="0"/>
        <v>3600</v>
      </c>
      <c r="H30" s="36"/>
    </row>
    <row r="31" spans="1:9" s="1" customFormat="1">
      <c r="A31" s="53" t="s">
        <v>46</v>
      </c>
      <c r="B31" s="54"/>
      <c r="C31" s="29" t="s">
        <v>18</v>
      </c>
      <c r="D31" s="25">
        <v>1</v>
      </c>
      <c r="E31" s="25">
        <v>2</v>
      </c>
      <c r="F31" s="25">
        <v>1200</v>
      </c>
      <c r="G31" s="44">
        <f t="shared" si="0"/>
        <v>2400</v>
      </c>
      <c r="H31" s="30"/>
      <c r="I31" s="4"/>
    </row>
    <row r="32" spans="1:9" s="1" customFormat="1" ht="28.5" customHeight="1">
      <c r="A32" s="59" t="s">
        <v>9</v>
      </c>
      <c r="B32" s="60"/>
      <c r="C32" s="9"/>
      <c r="D32" s="21"/>
      <c r="E32" s="21"/>
      <c r="F32" s="21"/>
      <c r="G32" s="21"/>
      <c r="H32" s="10"/>
      <c r="I32" s="4"/>
    </row>
    <row r="33" spans="1:9" s="1" customFormat="1">
      <c r="A33" s="53" t="s">
        <v>51</v>
      </c>
      <c r="B33" s="54"/>
      <c r="C33" s="22"/>
      <c r="D33" s="12">
        <v>1</v>
      </c>
      <c r="E33" s="12">
        <v>300</v>
      </c>
      <c r="F33" s="52">
        <v>500</v>
      </c>
      <c r="G33" s="44">
        <f t="shared" si="0"/>
        <v>150000</v>
      </c>
      <c r="H33" s="50" t="s">
        <v>53</v>
      </c>
    </row>
    <row r="34" spans="1:9" s="15" customFormat="1">
      <c r="A34" s="13" t="s">
        <v>6</v>
      </c>
      <c r="B34" s="13"/>
      <c r="C34" s="13"/>
      <c r="D34" s="26"/>
      <c r="E34" s="26"/>
      <c r="F34" s="26"/>
      <c r="G34" s="44">
        <f>SUM(G9:G33)*1.1</f>
        <v>718861</v>
      </c>
      <c r="H34" s="14"/>
      <c r="I34" s="4"/>
    </row>
    <row r="35" spans="1:9" ht="14.25" customHeight="1">
      <c r="A35" s="13" t="s">
        <v>54</v>
      </c>
      <c r="B35" s="13"/>
      <c r="C35" s="13"/>
      <c r="D35" s="26"/>
      <c r="E35" s="26"/>
      <c r="F35" s="26"/>
      <c r="G35" s="44">
        <f>G34*0.1</f>
        <v>71886.100000000006</v>
      </c>
      <c r="H35" s="14"/>
    </row>
    <row r="36" spans="1:9">
      <c r="A36" s="13" t="s">
        <v>55</v>
      </c>
      <c r="B36" s="13"/>
      <c r="C36" s="13"/>
      <c r="D36" s="26"/>
      <c r="E36" s="26"/>
      <c r="F36" s="26"/>
      <c r="G36" s="44">
        <f>SUM(G34:G35)</f>
        <v>790747.1</v>
      </c>
      <c r="H36" s="14"/>
    </row>
    <row r="37" spans="1:9">
      <c r="A37" s="13" t="s">
        <v>58</v>
      </c>
      <c r="B37" s="13"/>
      <c r="C37" s="13"/>
      <c r="D37" s="26"/>
      <c r="E37" s="26"/>
      <c r="F37" s="26"/>
      <c r="G37" s="44">
        <v>752000</v>
      </c>
      <c r="H37" s="14"/>
    </row>
    <row r="38" spans="1:9">
      <c r="A38" s="13" t="s">
        <v>56</v>
      </c>
      <c r="B38" s="13"/>
      <c r="C38" s="13"/>
      <c r="D38" s="26"/>
      <c r="E38" s="26"/>
      <c r="F38" s="26"/>
      <c r="G38" s="44">
        <f>G37*0.06</f>
        <v>45120</v>
      </c>
      <c r="H38" s="14"/>
    </row>
    <row r="39" spans="1:9">
      <c r="A39" s="16" t="s">
        <v>57</v>
      </c>
      <c r="B39" s="16"/>
      <c r="C39" s="16"/>
      <c r="D39" s="27"/>
      <c r="E39" s="27"/>
      <c r="F39" s="27"/>
      <c r="G39" s="44">
        <f>SUM(G37:G38)</f>
        <v>797120</v>
      </c>
      <c r="H39" s="14"/>
    </row>
  </sheetData>
  <mergeCells count="19">
    <mergeCell ref="A1:C1"/>
    <mergeCell ref="B2:D2"/>
    <mergeCell ref="A7:B7"/>
    <mergeCell ref="A9:A11"/>
    <mergeCell ref="B10:B11"/>
    <mergeCell ref="A14:B14"/>
    <mergeCell ref="A30:B30"/>
    <mergeCell ref="H9:H15"/>
    <mergeCell ref="A32:B32"/>
    <mergeCell ref="A17:A19"/>
    <mergeCell ref="B18:B19"/>
    <mergeCell ref="A21:B21"/>
    <mergeCell ref="A27:B27"/>
    <mergeCell ref="A33:B33"/>
    <mergeCell ref="A25:B25"/>
    <mergeCell ref="A31:B31"/>
    <mergeCell ref="A24:B24"/>
    <mergeCell ref="A28:B28"/>
    <mergeCell ref="A29:B29"/>
  </mergeCells>
  <phoneticPr fontId="1" type="noConversion"/>
  <pageMargins left="0.60972222222222228" right="0.17916666666666667" top="0.4" bottom="0.50902777777777775" header="0.32916666666666666" footer="0.51111111111111107"/>
  <pageSetup paperSize="9" scale="51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旅行社</vt:lpstr>
      <vt:lpstr>旅行社!Print_Area</vt:lpstr>
      <vt:lpstr>旅行社!Print_Titles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</cp:lastModifiedBy>
  <cp:revision/>
  <cp:lastPrinted>2017-03-21T07:56:46Z</cp:lastPrinted>
  <dcterms:created xsi:type="dcterms:W3CDTF">1996-12-17T01:32:42Z</dcterms:created>
  <dcterms:modified xsi:type="dcterms:W3CDTF">2017-10-09T08:51:12Z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