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  <sheet name="员工差旅明细" sheetId="2" r:id="rId2"/>
    <sheet name="其他报销明细" sheetId="4" r:id="rId3"/>
    <sheet name="Sheet1" sheetId="5" r:id="rId4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<sst xmlns="http://schemas.openxmlformats.org/spreadsheetml/2006/main" count="133" uniqueCount="102">
  <si>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</si>
  <si>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</si>
  <si>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</si>
  <si>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</si>
  <si>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</si>
  <si>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</si>
  <si>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</si>
  <si>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</si>
  <si>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</si>
  <si>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</si>
  <si>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</si>
  <si>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</si>
  <si>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</si>
  <si>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</si>
  <si>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</si>
  <si>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租车费A9L</t>
  </si>
  <si>
    <t>可用项目：租车费、大交通、过路费、过桥费。
加油费（仅试驾活动可用，且只可使用活动当时当地的加油票）</t>
  </si>
  <si>
    <t>充电费</t>
  </si>
  <si>
    <t>租车费问界M9</t>
  </si>
  <si>
    <t>过路费</t>
  </si>
  <si>
    <t>教练打车费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</si>
  <si>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</si>
  <si>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</si>
  <si>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</si>
  <si>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</si>
  <si>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</si>
  <si>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客户买咖啡</t>
  </si>
  <si>
    <t>需有客户邮件确认，并抄送合规部。</t>
  </si>
  <si>
    <t>客户使用费用合计</t>
  </si>
  <si>
    <t>活动餐费</t>
  </si>
  <si>
    <t>巴郎部落试菜</t>
  </si>
  <si>
    <t>需提供刷卡联、菜单（小票）</t>
  </si>
  <si>
    <t>客户用餐</t>
  </si>
  <si>
    <t>云上客栈试菜</t>
  </si>
  <si>
    <t>活动餐费合计</t>
  </si>
  <si>
    <t>现地采买费用</t>
  </si>
  <si>
    <t>山姆采购</t>
  </si>
  <si>
    <t>尽量提供可用的原始发票，发票项目不可用的，且开票需要加收税点的可以不提供原始发票。网上交易均需提供交易截图。</t>
  </si>
  <si>
    <t>横幅，贴纸</t>
  </si>
  <si>
    <t>纸袋</t>
  </si>
  <si>
    <t>罗森采买</t>
  </si>
  <si>
    <t>M9过路费纸质发票</t>
  </si>
  <si>
    <t>酒店补氧气瓶</t>
  </si>
  <si>
    <t>毕棚沟门票踩点</t>
  </si>
  <si>
    <t>购买纸巾</t>
  </si>
  <si>
    <t>京东采购1</t>
  </si>
  <si>
    <t>京东采购2</t>
  </si>
  <si>
    <t>矿泉水</t>
  </si>
  <si>
    <t>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</si>
  <si>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</si>
  <si>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</si>
  <si>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</si>
  <si>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</si>
  <si>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</si>
  <si>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</si>
  <si>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</si>
  <si>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</si>
  <si>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</si>
  <si>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</si>
  <si>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</si>
  <si>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</si>
  <si>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</si>
  <si>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英迪格酒店住宿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</si>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</sst>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180" fontId="0" fillId="0" borderId="11" xfId="0" applyNumberForma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92710</xdr:rowOff>
    </xdr:from>
    <xdr:to>
      <xdr:col>4</xdr:col>
      <xdr:colOff>272415</xdr:colOff>
      <xdr:row>20</xdr:row>
      <xdr:rowOff>136525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23238"/>
        <a:stretch>
          <a:fillRect/>
        </a:stretch>
      </xdr:blipFill>
      <xdr:spPr>
        <a:xfrm>
          <a:off x="49530" y="92710"/>
          <a:ext cx="2694305" cy="347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323215</xdr:colOff>
      <xdr:row>0</xdr:row>
      <xdr:rowOff>97790</xdr:rowOff>
    </xdr:from>
    <xdr:to>
      <xdr:col>8</xdr:col>
      <xdr:colOff>501650</xdr:colOff>
      <xdr:row>20</xdr:row>
      <xdr:rowOff>136525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rcRect t="21915"/>
        <a:stretch>
          <a:fillRect/>
        </a:stretch>
      </xdr:blipFill>
      <xdr:spPr>
        <a:xfrm>
          <a:off x="2794635" y="97790"/>
          <a:ext cx="2649855" cy="3467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80" zoomScaleNormal="80" workbookViewId="0">
      <selection activeCell="H49" sqref="H49"/>
    </sheetView>
  </sheetViews>
  <sheetFormatPr defaultColWidth="9" defaultRowHeight="21" customHeight="1"/>
  <cols>
    <col min="1" max="1" width="9" style="40"/>
    <col min="2" max="2" width="16.7433628318584" customWidth="1"/>
    <col min="3" max="3" width="9" style="41"/>
    <col min="6" max="6" width="12.4159292035398"/>
    <col min="7" max="7" width="11.2212389380531"/>
    <col min="8" max="8" width="11.5752212389381" customWidth="1"/>
    <col min="9" max="9" width="24.8761061946903" customWidth="1"/>
    <col min="10" max="10" width="39.5044247787611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4">
        <v>2800</v>
      </c>
      <c r="G6" s="52">
        <v>0</v>
      </c>
      <c r="H6" s="54">
        <f t="shared" ref="H6:H12" si="0">F6+G6</f>
        <v>2800</v>
      </c>
      <c r="I6" s="55" t="s">
        <v>15</v>
      </c>
      <c r="J6" s="56" t="s">
        <v>16</v>
      </c>
    </row>
    <row r="7" customHeight="1" spans="1:12">
      <c r="A7" s="50"/>
      <c r="B7" s="51"/>
      <c r="C7" s="52"/>
      <c r="D7" s="53"/>
      <c r="E7" s="52"/>
      <c r="F7" s="54">
        <v>52.07</v>
      </c>
      <c r="G7" s="52">
        <v>0</v>
      </c>
      <c r="H7" s="54">
        <f t="shared" si="0"/>
        <v>52.07</v>
      </c>
      <c r="I7" s="55" t="s">
        <v>17</v>
      </c>
      <c r="J7" s="57"/>
    </row>
    <row r="8" customHeight="1" spans="1:12">
      <c r="A8" s="50"/>
      <c r="B8" s="51"/>
      <c r="C8" s="52"/>
      <c r="D8" s="53"/>
      <c r="E8" s="52"/>
      <c r="F8" s="54">
        <v>0</v>
      </c>
      <c r="G8" s="58">
        <v>130.5</v>
      </c>
      <c r="H8" s="54">
        <f t="shared" si="0"/>
        <v>130.5</v>
      </c>
      <c r="I8" s="55" t="s">
        <v>17</v>
      </c>
      <c r="J8" s="57"/>
    </row>
    <row r="9" customHeight="1" spans="1:12">
      <c r="A9" s="50"/>
      <c r="B9" s="51"/>
      <c r="C9" s="52"/>
      <c r="D9" s="53"/>
      <c r="E9" s="52"/>
      <c r="F9" s="58">
        <v>3454</v>
      </c>
      <c r="G9" s="52">
        <v>0</v>
      </c>
      <c r="H9" s="58">
        <f t="shared" si="0"/>
        <v>3454</v>
      </c>
      <c r="I9" s="55" t="s">
        <v>18</v>
      </c>
      <c r="J9" s="57"/>
    </row>
    <row r="10" customHeight="1" spans="1:12">
      <c r="A10" s="50"/>
      <c r="B10" s="51"/>
      <c r="C10" s="52"/>
      <c r="D10" s="53"/>
      <c r="E10" s="52"/>
      <c r="F10" s="54">
        <v>31</v>
      </c>
      <c r="G10" s="52">
        <v>0</v>
      </c>
      <c r="H10" s="54">
        <f t="shared" si="0"/>
        <v>31</v>
      </c>
      <c r="I10" s="55" t="s">
        <v>19</v>
      </c>
      <c r="J10" s="57"/>
    </row>
    <row r="11" customHeight="1" spans="1:12">
      <c r="A11" s="50"/>
      <c r="B11" s="51"/>
      <c r="C11" s="52"/>
      <c r="D11" s="53"/>
      <c r="E11" s="52"/>
      <c r="F11" s="54">
        <v>0</v>
      </c>
      <c r="G11" s="58">
        <v>19</v>
      </c>
      <c r="H11" s="54">
        <f t="shared" si="0"/>
        <v>19</v>
      </c>
      <c r="I11" s="55" t="s">
        <v>20</v>
      </c>
      <c r="J11" s="57"/>
    </row>
    <row r="12" customHeight="1" spans="1:12">
      <c r="A12" s="50"/>
      <c r="B12" s="51"/>
      <c r="C12" s="52"/>
      <c r="D12" s="53"/>
      <c r="E12" s="52"/>
      <c r="F12" s="54">
        <v>62.55</v>
      </c>
      <c r="G12" s="52">
        <v>0</v>
      </c>
      <c r="H12" s="54">
        <f t="shared" si="0"/>
        <v>62.55</v>
      </c>
      <c r="I12" s="55" t="s">
        <v>20</v>
      </c>
      <c r="J12" s="57"/>
    </row>
    <row r="13" s="39" customFormat="1" customHeight="1" spans="1:12">
      <c r="A13" s="59"/>
      <c r="B13" s="60" t="s">
        <v>21</v>
      </c>
      <c r="C13" s="61">
        <f>SUM(C6)</f>
        <v>0</v>
      </c>
      <c r="D13" s="61">
        <f t="shared" ref="D13:H13" si="1">SUM(D6)</f>
        <v>0</v>
      </c>
      <c r="E13" s="61">
        <f t="shared" si="1"/>
        <v>0</v>
      </c>
      <c r="F13" s="61">
        <f>SUM(F6:F12)</f>
        <v>6399.62</v>
      </c>
      <c r="G13" s="61">
        <f>SUM(G6:G12)</f>
        <v>149.5</v>
      </c>
      <c r="H13" s="61">
        <f>SUM(H6:H12)</f>
        <v>6549.12</v>
      </c>
      <c r="I13" s="62"/>
      <c r="J13" s="63"/>
    </row>
    <row r="14" customHeight="1" spans="1:12">
      <c r="A14" s="64">
        <v>2</v>
      </c>
      <c r="B14" s="65" t="s">
        <v>22</v>
      </c>
      <c r="C14" s="66">
        <v>0</v>
      </c>
      <c r="D14" s="64"/>
      <c r="E14" s="66">
        <f>C14*D14</f>
        <v>0</v>
      </c>
      <c r="F14" s="52">
        <v>0</v>
      </c>
      <c r="G14" s="52">
        <v>0</v>
      </c>
      <c r="H14" s="52">
        <f>F14+G14</f>
        <v>0</v>
      </c>
      <c r="I14" s="55"/>
      <c r="J14" s="56" t="s">
        <v>23</v>
      </c>
    </row>
    <row r="15" customHeight="1" spans="1:12">
      <c r="A15" s="67"/>
      <c r="B15" s="68"/>
      <c r="C15" s="69"/>
      <c r="D15" s="67"/>
      <c r="E15" s="69"/>
      <c r="F15" s="52">
        <v>0</v>
      </c>
      <c r="G15" s="52">
        <v>0</v>
      </c>
      <c r="H15" s="52">
        <f t="shared" ref="H15" si="2">F15+G15</f>
        <v>0</v>
      </c>
      <c r="I15" s="55"/>
      <c r="J15" s="57"/>
    </row>
    <row r="16" s="39" customFormat="1" customHeight="1" spans="1:12">
      <c r="A16" s="59"/>
      <c r="B16" s="60" t="s">
        <v>24</v>
      </c>
      <c r="C16" s="61">
        <f>SUM(C14)</f>
        <v>0</v>
      </c>
      <c r="D16" s="61">
        <f t="shared" ref="D16:E16" si="3">SUM(D14)</f>
        <v>0</v>
      </c>
      <c r="E16" s="61">
        <f t="shared" si="3"/>
        <v>0</v>
      </c>
      <c r="F16" s="61">
        <f>SUM(F14:F15)</f>
        <v>0</v>
      </c>
      <c r="G16" s="61">
        <f t="shared" ref="G16:H16" si="4">SUM(G14:G15)</f>
        <v>0</v>
      </c>
      <c r="H16" s="61">
        <f t="shared" si="4"/>
        <v>0</v>
      </c>
      <c r="I16" s="62"/>
      <c r="J16" s="63"/>
    </row>
    <row r="17" customHeight="1" spans="1:10">
      <c r="A17" s="50">
        <v>3</v>
      </c>
      <c r="B17" s="51" t="s">
        <v>25</v>
      </c>
      <c r="C17" s="52">
        <v>0</v>
      </c>
      <c r="D17" s="53"/>
      <c r="E17" s="54">
        <f>C17*D17</f>
        <v>0</v>
      </c>
      <c r="F17" s="54">
        <v>0</v>
      </c>
      <c r="G17" s="58">
        <v>80</v>
      </c>
      <c r="H17" s="54">
        <f>F17+G17</f>
        <v>80</v>
      </c>
      <c r="I17" s="55" t="s">
        <v>26</v>
      </c>
      <c r="J17" s="70" t="s">
        <v>27</v>
      </c>
    </row>
    <row r="18" customHeight="1" spans="1:10">
      <c r="A18" s="50"/>
      <c r="B18" s="51"/>
      <c r="C18" s="52"/>
      <c r="D18" s="53"/>
      <c r="E18" s="54"/>
      <c r="F18" s="54">
        <v>0</v>
      </c>
      <c r="G18" s="54">
        <v>0</v>
      </c>
      <c r="H18" s="54">
        <f>F18+G18</f>
        <v>0</v>
      </c>
      <c r="I18" s="55"/>
      <c r="J18" s="71"/>
    </row>
    <row r="19" s="39" customFormat="1" customHeight="1" spans="1:10">
      <c r="A19" s="59"/>
      <c r="B19" s="60" t="s">
        <v>28</v>
      </c>
      <c r="C19" s="61">
        <f>SUM(C17)</f>
        <v>0</v>
      </c>
      <c r="D19" s="61">
        <f t="shared" ref="D19:H19" si="5">SUM(D17)</f>
        <v>0</v>
      </c>
      <c r="E19" s="61">
        <f t="shared" si="5"/>
        <v>0</v>
      </c>
      <c r="F19" s="61">
        <f>SUM(F17:F18)</f>
        <v>0</v>
      </c>
      <c r="G19" s="61">
        <f>SUM(G17)</f>
        <v>80</v>
      </c>
      <c r="H19" s="61">
        <f>SUM(H17:H18)</f>
        <v>80</v>
      </c>
      <c r="I19" s="62"/>
      <c r="J19" s="72"/>
    </row>
    <row r="20" customHeight="1" spans="1:10">
      <c r="A20" s="50">
        <v>4</v>
      </c>
      <c r="B20" s="51" t="s">
        <v>29</v>
      </c>
      <c r="C20" s="52">
        <v>0</v>
      </c>
      <c r="D20" s="53"/>
      <c r="E20" s="52">
        <f>C20*D20</f>
        <v>0</v>
      </c>
      <c r="F20" s="54">
        <v>0</v>
      </c>
      <c r="G20" s="58">
        <v>130</v>
      </c>
      <c r="H20" s="54">
        <f>F20+G20</f>
        <v>130</v>
      </c>
      <c r="I20" s="55" t="s">
        <v>30</v>
      </c>
      <c r="J20" s="70" t="s">
        <v>31</v>
      </c>
    </row>
    <row r="21" customHeight="1" spans="1:10">
      <c r="A21" s="50"/>
      <c r="B21" s="51"/>
      <c r="C21" s="52"/>
      <c r="D21" s="53"/>
      <c r="E21" s="52"/>
      <c r="F21" s="54">
        <v>426</v>
      </c>
      <c r="G21" s="73">
        <v>0</v>
      </c>
      <c r="H21" s="54">
        <f>F21+G21</f>
        <v>426</v>
      </c>
      <c r="I21" s="55" t="s">
        <v>32</v>
      </c>
      <c r="J21" s="71"/>
    </row>
    <row r="22" customHeight="1" spans="1:10">
      <c r="A22" s="50"/>
      <c r="B22" s="51"/>
      <c r="C22" s="52"/>
      <c r="D22" s="53"/>
      <c r="E22" s="52"/>
      <c r="F22" s="54">
        <v>0</v>
      </c>
      <c r="G22" s="58">
        <f>118</f>
        <v>118</v>
      </c>
      <c r="H22" s="54">
        <f t="shared" ref="H22:H34" si="6">F22+G22</f>
        <v>118</v>
      </c>
      <c r="I22" s="55" t="s">
        <v>33</v>
      </c>
      <c r="J22" s="71"/>
    </row>
    <row r="23" s="39" customFormat="1" customHeight="1" spans="1:10">
      <c r="A23" s="59"/>
      <c r="B23" s="60" t="s">
        <v>34</v>
      </c>
      <c r="C23" s="61">
        <f>SUM(C20)</f>
        <v>0</v>
      </c>
      <c r="D23" s="61">
        <f t="shared" ref="D23:H23" si="7">SUM(D20)</f>
        <v>0</v>
      </c>
      <c r="E23" s="61">
        <f t="shared" si="7"/>
        <v>0</v>
      </c>
      <c r="F23" s="61">
        <f>SUM(F20:F22)</f>
        <v>426</v>
      </c>
      <c r="G23" s="61">
        <f>SUM(G20:G22)</f>
        <v>248</v>
      </c>
      <c r="H23" s="61">
        <f>SUM(H20:H22)</f>
        <v>674</v>
      </c>
      <c r="I23" s="62"/>
      <c r="J23" s="72"/>
    </row>
    <row r="24" customHeight="1" spans="1:10">
      <c r="A24" s="64">
        <v>5</v>
      </c>
      <c r="B24" s="65" t="s">
        <v>35</v>
      </c>
      <c r="C24" s="66">
        <v>0</v>
      </c>
      <c r="D24" s="64"/>
      <c r="E24" s="66">
        <f>C24*D24</f>
        <v>0</v>
      </c>
      <c r="F24" s="54">
        <v>3963.4</v>
      </c>
      <c r="G24" s="52">
        <v>0</v>
      </c>
      <c r="H24" s="54">
        <f t="shared" si="6"/>
        <v>3963.4</v>
      </c>
      <c r="I24" s="55" t="s">
        <v>36</v>
      </c>
      <c r="J24" s="56" t="s">
        <v>37</v>
      </c>
    </row>
    <row r="25" customHeight="1" spans="1:10">
      <c r="A25" s="74"/>
      <c r="B25" s="75"/>
      <c r="C25" s="76"/>
      <c r="D25" s="74"/>
      <c r="E25" s="76"/>
      <c r="F25" s="54">
        <v>188</v>
      </c>
      <c r="G25" s="52">
        <v>0</v>
      </c>
      <c r="H25" s="54">
        <f t="shared" si="6"/>
        <v>188</v>
      </c>
      <c r="I25" s="55" t="s">
        <v>38</v>
      </c>
      <c r="J25" s="57"/>
    </row>
    <row r="26" customHeight="1" spans="1:10">
      <c r="A26" s="74"/>
      <c r="B26" s="75"/>
      <c r="C26" s="76"/>
      <c r="D26" s="74"/>
      <c r="E26" s="76"/>
      <c r="F26" s="52">
        <v>0</v>
      </c>
      <c r="G26" s="54">
        <v>62.44</v>
      </c>
      <c r="H26" s="54">
        <f t="shared" si="6"/>
        <v>62.44</v>
      </c>
      <c r="I26" s="55" t="s">
        <v>39</v>
      </c>
      <c r="J26" s="57"/>
    </row>
    <row r="27" customHeight="1" spans="1:10">
      <c r="A27" s="74"/>
      <c r="B27" s="75"/>
      <c r="C27" s="76"/>
      <c r="D27" s="74"/>
      <c r="E27" s="76"/>
      <c r="F27" s="54">
        <v>49.4</v>
      </c>
      <c r="G27" s="52">
        <v>0</v>
      </c>
      <c r="H27" s="54">
        <f t="shared" si="6"/>
        <v>49.4</v>
      </c>
      <c r="I27" s="55" t="s">
        <v>40</v>
      </c>
      <c r="J27" s="57"/>
    </row>
    <row r="28" customHeight="1" spans="1:10">
      <c r="A28" s="74"/>
      <c r="B28" s="75"/>
      <c r="C28" s="76"/>
      <c r="D28" s="74"/>
      <c r="E28" s="76"/>
      <c r="F28" s="54">
        <v>34</v>
      </c>
      <c r="G28" s="52">
        <v>0</v>
      </c>
      <c r="H28" s="54">
        <f t="shared" si="6"/>
        <v>34</v>
      </c>
      <c r="I28" s="55" t="s">
        <v>41</v>
      </c>
      <c r="J28" s="57"/>
    </row>
    <row r="29" customHeight="1" spans="1:10">
      <c r="A29" s="74"/>
      <c r="B29" s="75"/>
      <c r="C29" s="76"/>
      <c r="D29" s="74"/>
      <c r="E29" s="76"/>
      <c r="F29" s="54">
        <v>630</v>
      </c>
      <c r="G29" s="52">
        <v>0</v>
      </c>
      <c r="H29" s="54">
        <f t="shared" si="6"/>
        <v>630</v>
      </c>
      <c r="I29" s="55" t="s">
        <v>42</v>
      </c>
      <c r="J29" s="57"/>
    </row>
    <row r="30" customHeight="1" spans="1:10">
      <c r="A30" s="74"/>
      <c r="B30" s="75"/>
      <c r="C30" s="76"/>
      <c r="D30" s="74"/>
      <c r="E30" s="76"/>
      <c r="F30" s="54">
        <v>190</v>
      </c>
      <c r="G30" s="52">
        <v>0</v>
      </c>
      <c r="H30" s="54">
        <f t="shared" si="6"/>
        <v>190</v>
      </c>
      <c r="I30" s="55" t="s">
        <v>43</v>
      </c>
      <c r="J30" s="57"/>
    </row>
    <row r="31" customHeight="1" spans="1:10">
      <c r="A31" s="74"/>
      <c r="B31" s="75"/>
      <c r="C31" s="76"/>
      <c r="D31" s="74"/>
      <c r="E31" s="76"/>
      <c r="F31" s="54">
        <v>0</v>
      </c>
      <c r="G31" s="58">
        <v>289</v>
      </c>
      <c r="H31" s="54">
        <f t="shared" si="6"/>
        <v>289</v>
      </c>
      <c r="I31" s="55" t="s">
        <v>44</v>
      </c>
      <c r="J31" s="57"/>
    </row>
    <row r="32" customHeight="1" spans="1:10">
      <c r="A32" s="74"/>
      <c r="B32" s="75"/>
      <c r="C32" s="76"/>
      <c r="D32" s="74"/>
      <c r="E32" s="76"/>
      <c r="F32" s="54">
        <v>0</v>
      </c>
      <c r="G32" s="58">
        <v>223.7</v>
      </c>
      <c r="H32" s="54">
        <f t="shared" si="6"/>
        <v>223.7</v>
      </c>
      <c r="I32" s="55" t="s">
        <v>45</v>
      </c>
      <c r="J32" s="57"/>
    </row>
    <row r="33" customHeight="1" spans="1:10">
      <c r="A33" s="74"/>
      <c r="B33" s="75"/>
      <c r="C33" s="76"/>
      <c r="D33" s="74"/>
      <c r="E33" s="76"/>
      <c r="F33" s="52">
        <f>424.48</f>
        <v>424.48</v>
      </c>
      <c r="G33" s="52">
        <v>0</v>
      </c>
      <c r="H33" s="54">
        <f t="shared" si="6"/>
        <v>424.48</v>
      </c>
      <c r="I33" s="55" t="s">
        <v>46</v>
      </c>
      <c r="J33" s="57"/>
    </row>
    <row r="34" customHeight="1" spans="1:10">
      <c r="A34" s="74"/>
      <c r="B34" s="75"/>
      <c r="C34" s="76"/>
      <c r="D34" s="74"/>
      <c r="E34" s="76"/>
      <c r="F34" s="52">
        <v>0</v>
      </c>
      <c r="G34" s="54">
        <f>600</f>
        <v>600</v>
      </c>
      <c r="H34" s="54">
        <f t="shared" si="6"/>
        <v>600</v>
      </c>
      <c r="I34" s="55" t="s">
        <v>47</v>
      </c>
      <c r="J34" s="57"/>
    </row>
    <row r="35" customHeight="1" spans="1:10">
      <c r="A35" s="67"/>
      <c r="B35" s="68"/>
      <c r="C35" s="69"/>
      <c r="D35" s="67"/>
      <c r="E35" s="69"/>
      <c r="F35" s="52">
        <v>0</v>
      </c>
      <c r="G35" s="54">
        <f>572.4</f>
        <v>572.4</v>
      </c>
      <c r="H35" s="54">
        <f t="shared" ref="H35" si="8">F35+G35</f>
        <v>572.4</v>
      </c>
      <c r="I35" s="55" t="s">
        <v>48</v>
      </c>
      <c r="J35" s="57"/>
    </row>
    <row r="36" s="39" customFormat="1" customHeight="1" spans="1:10">
      <c r="A36" s="59"/>
      <c r="B36" s="60" t="s">
        <v>49</v>
      </c>
      <c r="C36" s="61">
        <f>SUM(C24)</f>
        <v>0</v>
      </c>
      <c r="D36" s="61">
        <f t="shared" ref="D36:E36" si="9">SUM(D24)</f>
        <v>0</v>
      </c>
      <c r="E36" s="61">
        <f t="shared" si="9"/>
        <v>0</v>
      </c>
      <c r="F36" s="61">
        <f>SUM(F24:F35)</f>
        <v>5479.28</v>
      </c>
      <c r="G36" s="61">
        <f>SUM(G24:G35)</f>
        <v>1747.54</v>
      </c>
      <c r="H36" s="61">
        <f>SUM(H24:H35)</f>
        <v>7226.82</v>
      </c>
      <c r="I36" s="62"/>
      <c r="J36" s="63"/>
    </row>
    <row r="37" customHeight="1" spans="1:10">
      <c r="A37" s="50">
        <v>6</v>
      </c>
      <c r="B37" s="51" t="s">
        <v>50</v>
      </c>
      <c r="C37" s="52">
        <v>0</v>
      </c>
      <c r="D37" s="53"/>
      <c r="E37" s="52">
        <f>C37*D37</f>
        <v>0</v>
      </c>
      <c r="F37" s="52">
        <v>0</v>
      </c>
      <c r="G37" s="52">
        <v>0</v>
      </c>
      <c r="H37" s="52">
        <f>F37+G37</f>
        <v>0</v>
      </c>
      <c r="I37" s="55"/>
      <c r="J37" s="56" t="s">
        <v>51</v>
      </c>
    </row>
    <row r="38" customHeight="1" spans="1:10">
      <c r="A38" s="50"/>
      <c r="B38" s="51"/>
      <c r="C38" s="52"/>
      <c r="D38" s="53"/>
      <c r="E38" s="52"/>
      <c r="F38" s="52">
        <v>0</v>
      </c>
      <c r="G38" s="52">
        <v>0</v>
      </c>
      <c r="H38" s="52">
        <f>F38+G38</f>
        <v>0</v>
      </c>
      <c r="I38" s="55"/>
      <c r="J38" s="71"/>
    </row>
    <row r="39" s="39" customFormat="1" customHeight="1" spans="1:10">
      <c r="A39" s="59"/>
      <c r="B39" s="60" t="s">
        <v>52</v>
      </c>
      <c r="C39" s="61">
        <f>SUM(C37)</f>
        <v>0</v>
      </c>
      <c r="D39" s="61">
        <f t="shared" ref="D39:H39" si="10">SUM(D37)</f>
        <v>0</v>
      </c>
      <c r="E39" s="61">
        <f t="shared" si="10"/>
        <v>0</v>
      </c>
      <c r="F39" s="61">
        <f t="shared" si="10"/>
        <v>0</v>
      </c>
      <c r="G39" s="61">
        <f t="shared" si="10"/>
        <v>0</v>
      </c>
      <c r="H39" s="61">
        <f t="shared" si="10"/>
        <v>0</v>
      </c>
      <c r="I39" s="62"/>
      <c r="J39" s="72"/>
    </row>
    <row r="40" customHeight="1" spans="1:10">
      <c r="A40" s="50">
        <v>7</v>
      </c>
      <c r="B40" s="51" t="s">
        <v>53</v>
      </c>
      <c r="C40" s="52">
        <v>0</v>
      </c>
      <c r="D40" s="53"/>
      <c r="E40" s="52">
        <f>C40*D40</f>
        <v>0</v>
      </c>
      <c r="F40" s="52">
        <v>0</v>
      </c>
      <c r="G40" s="52">
        <v>0</v>
      </c>
      <c r="H40" s="52">
        <f>F40+G40</f>
        <v>0</v>
      </c>
      <c r="I40" s="55"/>
      <c r="J40" s="77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>F41+G41</f>
        <v>0</v>
      </c>
      <c r="I41" s="55"/>
      <c r="J41" s="78"/>
    </row>
    <row r="42" s="39" customFormat="1" customHeight="1" spans="1:10">
      <c r="A42" s="59"/>
      <c r="B42" s="60" t="s">
        <v>54</v>
      </c>
      <c r="C42" s="61">
        <f>SUM(C40)</f>
        <v>0</v>
      </c>
      <c r="D42" s="61">
        <f t="shared" ref="D42:H42" si="11">SUM(D40)</f>
        <v>0</v>
      </c>
      <c r="E42" s="61">
        <f t="shared" si="11"/>
        <v>0</v>
      </c>
      <c r="F42" s="61">
        <f t="shared" si="11"/>
        <v>0</v>
      </c>
      <c r="G42" s="61">
        <f t="shared" si="11"/>
        <v>0</v>
      </c>
      <c r="H42" s="61">
        <f t="shared" si="11"/>
        <v>0</v>
      </c>
      <c r="I42" s="62"/>
      <c r="J42" s="79"/>
    </row>
    <row r="43" customHeight="1" spans="1:10">
      <c r="A43" s="50">
        <v>8</v>
      </c>
      <c r="B43" s="51" t="s">
        <v>55</v>
      </c>
      <c r="C43" s="52">
        <v>0</v>
      </c>
      <c r="D43" s="53"/>
      <c r="E43" s="52">
        <f>C43*D43</f>
        <v>0</v>
      </c>
      <c r="F43" s="52">
        <v>0</v>
      </c>
      <c r="G43" s="52">
        <v>0</v>
      </c>
      <c r="H43" s="52">
        <f>F43+G43</f>
        <v>0</v>
      </c>
      <c r="I43" s="55"/>
      <c r="J43" s="70" t="s">
        <v>56</v>
      </c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>F44+G44</f>
        <v>0</v>
      </c>
      <c r="I44" s="55"/>
      <c r="J44" s="71"/>
    </row>
    <row r="45" s="39" customFormat="1" customHeight="1" spans="1:10">
      <c r="A45" s="59"/>
      <c r="B45" s="60" t="s">
        <v>57</v>
      </c>
      <c r="C45" s="61">
        <f>SUM(C43)</f>
        <v>0</v>
      </c>
      <c r="D45" s="61">
        <f t="shared" ref="D45:H45" si="12">SUM(D43)</f>
        <v>0</v>
      </c>
      <c r="E45" s="61">
        <f t="shared" si="12"/>
        <v>0</v>
      </c>
      <c r="F45" s="61">
        <f t="shared" si="12"/>
        <v>0</v>
      </c>
      <c r="G45" s="61">
        <f t="shared" si="12"/>
        <v>0</v>
      </c>
      <c r="H45" s="61">
        <f t="shared" si="12"/>
        <v>0</v>
      </c>
      <c r="I45" s="62"/>
      <c r="J45" s="72"/>
    </row>
    <row r="46" customHeight="1" spans="1:10">
      <c r="A46" s="50">
        <v>9</v>
      </c>
      <c r="B46" s="51" t="s">
        <v>58</v>
      </c>
      <c r="C46" s="52">
        <v>0</v>
      </c>
      <c r="D46" s="53"/>
      <c r="E46" s="52">
        <f>C46*D46</f>
        <v>0</v>
      </c>
      <c r="F46" s="52">
        <v>0</v>
      </c>
      <c r="G46" s="52">
        <v>0</v>
      </c>
      <c r="H46" s="52">
        <f>F46+G46</f>
        <v>0</v>
      </c>
      <c r="I46" s="55"/>
      <c r="J46" s="56" t="s">
        <v>59</v>
      </c>
    </row>
    <row r="47" customHeight="1" spans="1:10">
      <c r="A47" s="50"/>
      <c r="B47" s="51"/>
      <c r="C47" s="52"/>
      <c r="D47" s="53"/>
      <c r="E47" s="52"/>
      <c r="F47" s="52">
        <v>0</v>
      </c>
      <c r="G47" s="52">
        <v>0</v>
      </c>
      <c r="H47" s="52">
        <f>F47+G47</f>
        <v>0</v>
      </c>
      <c r="I47" s="55"/>
      <c r="J47" s="57"/>
    </row>
    <row r="48" s="39" customFormat="1" customHeight="1" spans="1:10">
      <c r="A48" s="59"/>
      <c r="B48" s="60" t="s">
        <v>60</v>
      </c>
      <c r="C48" s="61">
        <f>SUM(C46)</f>
        <v>0</v>
      </c>
      <c r="D48" s="61">
        <f t="shared" ref="D48:H48" si="13">SUM(D46)</f>
        <v>0</v>
      </c>
      <c r="E48" s="61">
        <f t="shared" si="13"/>
        <v>0</v>
      </c>
      <c r="F48" s="61">
        <f t="shared" si="13"/>
        <v>0</v>
      </c>
      <c r="G48" s="61">
        <f t="shared" si="13"/>
        <v>0</v>
      </c>
      <c r="H48" s="61">
        <f t="shared" si="13"/>
        <v>0</v>
      </c>
      <c r="I48" s="62"/>
      <c r="J48" s="63"/>
    </row>
    <row r="49" customHeight="1" spans="1:10">
      <c r="A49" s="64">
        <v>10</v>
      </c>
      <c r="B49" s="51" t="s">
        <v>61</v>
      </c>
      <c r="C49" s="52">
        <v>0</v>
      </c>
      <c r="D49" s="53"/>
      <c r="E49" s="52">
        <f>C49*D49</f>
        <v>0</v>
      </c>
      <c r="F49" s="52">
        <f>600</f>
        <v>600</v>
      </c>
      <c r="G49" s="52">
        <v>0</v>
      </c>
      <c r="H49" s="52">
        <f>F49+G49</f>
        <v>600</v>
      </c>
      <c r="I49" s="53" t="s">
        <v>62</v>
      </c>
      <c r="J49" s="77"/>
    </row>
    <row r="50" customHeight="1" spans="1:10">
      <c r="A50" s="67"/>
      <c r="B50" s="51"/>
      <c r="C50" s="52"/>
      <c r="D50" s="53"/>
      <c r="E50" s="52"/>
      <c r="F50" s="52">
        <v>0</v>
      </c>
      <c r="G50" s="52">
        <v>0</v>
      </c>
      <c r="H50" s="52">
        <f>F50+G50</f>
        <v>0</v>
      </c>
      <c r="I50" s="55"/>
      <c r="J50" s="78"/>
    </row>
    <row r="51" s="39" customFormat="1" customHeight="1" spans="1:10">
      <c r="A51" s="59"/>
      <c r="B51" s="60" t="s">
        <v>63</v>
      </c>
      <c r="C51" s="61">
        <f>SUM(C49)</f>
        <v>0</v>
      </c>
      <c r="D51" s="61">
        <f t="shared" ref="D51:H51" si="14">SUM(D49)</f>
        <v>0</v>
      </c>
      <c r="E51" s="61">
        <f t="shared" si="14"/>
        <v>0</v>
      </c>
      <c r="F51" s="61">
        <f t="shared" si="14"/>
        <v>600</v>
      </c>
      <c r="G51" s="61">
        <f t="shared" si="14"/>
        <v>0</v>
      </c>
      <c r="H51" s="61">
        <f t="shared" si="14"/>
        <v>600</v>
      </c>
      <c r="I51" s="62"/>
      <c r="J51" s="79"/>
    </row>
    <row r="52" customHeight="1" spans="1:10">
      <c r="A52" s="59"/>
      <c r="B52" s="60" t="s">
        <v>64</v>
      </c>
      <c r="C52" s="61">
        <f>SUM(C51,C48,C45,C42,C39,C36,C23,C19,C16,C13)</f>
        <v>0</v>
      </c>
      <c r="D52" s="61">
        <f t="shared" ref="D52:H52" si="15">SUM(D51,D48,D45,D42,D39,D36,D23,D19,D16,D13)</f>
        <v>0</v>
      </c>
      <c r="E52" s="61">
        <f t="shared" si="15"/>
        <v>0</v>
      </c>
      <c r="F52" s="61">
        <f t="shared" si="15"/>
        <v>12904.9</v>
      </c>
      <c r="G52" s="61">
        <f t="shared" si="15"/>
        <v>2225.04</v>
      </c>
      <c r="H52" s="61">
        <f t="shared" si="15"/>
        <v>15129.94</v>
      </c>
      <c r="I52" s="62"/>
      <c r="J52" s="80"/>
    </row>
    <row r="56" customHeight="1" spans="1:10">
      <c r="A56" s="81" t="s">
        <v>65</v>
      </c>
      <c r="B56" s="82"/>
      <c r="C56" s="83" t="s">
        <v>66</v>
      </c>
      <c r="D56" s="83"/>
      <c r="E56" s="83" t="s">
        <v>67</v>
      </c>
      <c r="F56" s="83"/>
      <c r="G56" s="83" t="s">
        <v>68</v>
      </c>
      <c r="H56" s="83"/>
      <c r="I56" s="84" t="s">
        <v>69</v>
      </c>
    </row>
    <row r="57" customHeight="1" spans="1:10">
      <c r="A57" s="85">
        <f>E52</f>
        <v>0</v>
      </c>
      <c r="B57" s="86"/>
      <c r="C57" s="86">
        <f>H52</f>
        <v>15129.94</v>
      </c>
      <c r="D57" s="86"/>
      <c r="E57" s="86">
        <f>F52</f>
        <v>12904.9</v>
      </c>
      <c r="F57" s="86"/>
      <c r="G57" s="86">
        <f>G52</f>
        <v>2225.04</v>
      </c>
      <c r="H57" s="86"/>
      <c r="I57" s="87">
        <f>A57-C57</f>
        <v>-15129.94</v>
      </c>
    </row>
  </sheetData>
  <mergeCells count="75">
    <mergeCell ref="C2:H2"/>
    <mergeCell ref="I3:J3"/>
    <mergeCell ref="C4:E4"/>
    <mergeCell ref="F4:I4"/>
    <mergeCell ref="A56:B56"/>
    <mergeCell ref="C56:D56"/>
    <mergeCell ref="E56:F56"/>
    <mergeCell ref="G56:H56"/>
    <mergeCell ref="A57:B57"/>
    <mergeCell ref="C57:D57"/>
    <mergeCell ref="E57:F57"/>
    <mergeCell ref="G57:H57"/>
    <mergeCell ref="A4:A5"/>
    <mergeCell ref="A6:A12"/>
    <mergeCell ref="A14:A15"/>
    <mergeCell ref="A17:A18"/>
    <mergeCell ref="A20:A22"/>
    <mergeCell ref="A24:A35"/>
    <mergeCell ref="A37:A38"/>
    <mergeCell ref="A40:A41"/>
    <mergeCell ref="A43:A44"/>
    <mergeCell ref="A46:A47"/>
    <mergeCell ref="A49:A50"/>
    <mergeCell ref="B4:B5"/>
    <mergeCell ref="B6:B12"/>
    <mergeCell ref="B14:B15"/>
    <mergeCell ref="B17:B18"/>
    <mergeCell ref="B20:B22"/>
    <mergeCell ref="B24:B35"/>
    <mergeCell ref="B37:B38"/>
    <mergeCell ref="B40:B41"/>
    <mergeCell ref="B43:B44"/>
    <mergeCell ref="B46:B47"/>
    <mergeCell ref="B49:B50"/>
    <mergeCell ref="C6:C12"/>
    <mergeCell ref="C14:C15"/>
    <mergeCell ref="C17:C18"/>
    <mergeCell ref="C20:C22"/>
    <mergeCell ref="C24:C35"/>
    <mergeCell ref="C37:C38"/>
    <mergeCell ref="C40:C41"/>
    <mergeCell ref="C43:C44"/>
    <mergeCell ref="C46:C47"/>
    <mergeCell ref="C49:C50"/>
    <mergeCell ref="D6:D12"/>
    <mergeCell ref="D14:D15"/>
    <mergeCell ref="D17:D18"/>
    <mergeCell ref="D20:D22"/>
    <mergeCell ref="D24:D35"/>
    <mergeCell ref="D37:D38"/>
    <mergeCell ref="D40:D41"/>
    <mergeCell ref="D43:D44"/>
    <mergeCell ref="D46:D47"/>
    <mergeCell ref="D49:D50"/>
    <mergeCell ref="E6:E12"/>
    <mergeCell ref="E14:E15"/>
    <mergeCell ref="E17:E18"/>
    <mergeCell ref="E20:E22"/>
    <mergeCell ref="E24:E35"/>
    <mergeCell ref="E37:E38"/>
    <mergeCell ref="E40:E41"/>
    <mergeCell ref="E43:E44"/>
    <mergeCell ref="E46:E47"/>
    <mergeCell ref="E49:E50"/>
    <mergeCell ref="J4:J5"/>
    <mergeCell ref="J6:J13"/>
    <mergeCell ref="J14:J16"/>
    <mergeCell ref="J17:J19"/>
    <mergeCell ref="J20:J23"/>
    <mergeCell ref="J24:J36"/>
    <mergeCell ref="J37:J39"/>
    <mergeCell ref="J40:J42"/>
    <mergeCell ref="J43:J45"/>
    <mergeCell ref="J46:J48"/>
    <mergeCell ref="J49:J51"/>
  </mergeCells>
  <pageMargins left="0.7" right="0.7" top="0.75" bottom="0.75" header="0.3" footer="0.3"/>
  <pageSetup paperSize="9" scale="61" fitToWidth="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6" workbookViewId="0">
      <selection activeCell="E17" sqref="E17:F17"/>
    </sheetView>
  </sheetViews>
  <sheetFormatPr defaultColWidth="9" defaultRowHeight="13.5"/>
  <cols>
    <col min="1" max="1" width="1.50442477876106" customWidth="1"/>
    <col min="2" max="3" width="2.25663716814159" customWidth="1"/>
    <col min="4" max="4" width="12.1238938053097" customWidth="1"/>
    <col min="5" max="5" width="0.876106194690266" customWidth="1"/>
    <col min="6" max="6" width="18" customWidth="1"/>
    <col min="7" max="7" width="11.6194690265487" customWidth="1"/>
    <col min="8" max="8" width="11.1238938053097" customWidth="1"/>
    <col min="9" max="9" width="1" customWidth="1"/>
    <col min="10" max="10" width="11.8761061946903" customWidth="1"/>
    <col min="11" max="11" width="29.380530973451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6" spans="2:11">
      <c r="B5" s="2" t="s">
        <v>70</v>
      </c>
      <c r="C5" s="2"/>
      <c r="D5" s="2"/>
      <c r="E5" s="2"/>
      <c r="F5" s="2"/>
      <c r="G5" s="2"/>
      <c r="H5" s="2"/>
      <c r="I5" s="2"/>
      <c r="J5" s="2"/>
      <c r="K5" s="2"/>
    </row>
    <row r="6" ht="1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71</v>
      </c>
      <c r="E8" s="10"/>
      <c r="F8" s="11"/>
      <c r="G8" s="11"/>
      <c r="H8" s="10" t="s">
        <v>72</v>
      </c>
      <c r="I8" s="9"/>
      <c r="J8" s="11"/>
      <c r="K8" s="12"/>
    </row>
    <row r="9" ht="18.75" customHeight="1" spans="2:11">
      <c r="B9" s="8"/>
      <c r="C9" s="9"/>
      <c r="D9" s="10" t="s">
        <v>73</v>
      </c>
      <c r="E9" s="10"/>
      <c r="F9" s="11"/>
      <c r="G9" s="11"/>
      <c r="H9" s="10" t="s">
        <v>74</v>
      </c>
      <c r="I9" s="9"/>
      <c r="J9" s="11"/>
      <c r="K9" s="12"/>
    </row>
    <row r="10" ht="18.75" customHeight="1" spans="2:11">
      <c r="B10" s="8"/>
      <c r="C10" s="9"/>
      <c r="D10" s="10" t="s">
        <v>75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76</v>
      </c>
      <c r="E13" s="16" t="s">
        <v>77</v>
      </c>
      <c r="F13" s="17"/>
      <c r="G13" s="18" t="s">
        <v>78</v>
      </c>
      <c r="H13" s="17" t="s">
        <v>79</v>
      </c>
      <c r="I13" s="16" t="s">
        <v>80</v>
      </c>
      <c r="J13" s="17"/>
      <c r="K13" s="18" t="s">
        <v>81</v>
      </c>
    </row>
    <row r="14" ht="18" customHeight="1" spans="2:11">
      <c r="B14" s="19">
        <v>1</v>
      </c>
      <c r="C14" s="20"/>
      <c r="D14" s="21" t="s">
        <v>82</v>
      </c>
      <c r="E14" s="19" t="s">
        <v>83</v>
      </c>
      <c r="F14" s="20"/>
      <c r="G14" s="23">
        <v>0</v>
      </c>
      <c r="H14" s="23"/>
      <c r="I14" s="24"/>
      <c r="J14" s="25"/>
      <c r="K14" s="26" t="s">
        <v>84</v>
      </c>
    </row>
    <row r="15" ht="18" customHeight="1" spans="2:11">
      <c r="B15" s="19">
        <v>2</v>
      </c>
      <c r="C15" s="20"/>
      <c r="D15" s="27"/>
      <c r="E15" s="22" t="s">
        <v>85</v>
      </c>
      <c r="F15" s="22"/>
      <c r="G15" s="23">
        <v>74.99</v>
      </c>
      <c r="H15" s="23"/>
      <c r="I15" s="24"/>
      <c r="J15" s="25"/>
      <c r="K15" s="26" t="s">
        <v>86</v>
      </c>
    </row>
    <row r="16" ht="18" customHeight="1" spans="2:11">
      <c r="B16" s="19">
        <v>3</v>
      </c>
      <c r="C16" s="20"/>
      <c r="D16" s="27"/>
      <c r="E16" s="19" t="s">
        <v>87</v>
      </c>
      <c r="F16" s="20"/>
      <c r="G16" s="23">
        <v>719</v>
      </c>
      <c r="H16" s="23"/>
      <c r="I16" s="24"/>
      <c r="J16" s="25"/>
      <c r="K16" s="26" t="s">
        <v>88</v>
      </c>
    </row>
    <row r="17" ht="18" customHeight="1" spans="2:11">
      <c r="B17" s="19">
        <v>4</v>
      </c>
      <c r="C17" s="20"/>
      <c r="D17" s="27"/>
      <c r="E17" s="19" t="s">
        <v>89</v>
      </c>
      <c r="F17" s="20"/>
      <c r="G17" s="23">
        <v>0</v>
      </c>
      <c r="H17" s="23"/>
      <c r="I17" s="24"/>
      <c r="J17" s="25"/>
      <c r="K17" s="26" t="s">
        <v>90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61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64</v>
      </c>
      <c r="C22" s="31"/>
      <c r="D22" s="31"/>
      <c r="E22" s="31"/>
      <c r="F22" s="17"/>
      <c r="G22" s="32">
        <f>SUM(G14:G21)</f>
        <v>793.99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79</v>
      </c>
      <c r="C24" s="18"/>
      <c r="D24" s="18"/>
      <c r="E24" s="18"/>
      <c r="F24" s="18"/>
      <c r="G24" s="18" t="s">
        <v>91</v>
      </c>
      <c r="H24" s="18"/>
      <c r="I24" s="18"/>
      <c r="J24" s="18"/>
      <c r="K24" s="18" t="s">
        <v>92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93</v>
      </c>
      <c r="C27" s="9"/>
      <c r="D27" s="9"/>
      <c r="E27" s="9"/>
      <c r="F27" s="9" t="s">
        <v>94</v>
      </c>
      <c r="G27" s="9" t="s">
        <v>95</v>
      </c>
      <c r="H27" s="9"/>
      <c r="I27" s="9"/>
      <c r="J27" s="9" t="s">
        <v>96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G16" sqref="G16"/>
    </sheetView>
  </sheetViews>
  <sheetFormatPr defaultColWidth="9" defaultRowHeight="13.5"/>
  <cols>
    <col min="1" max="1" width="1.50442477876106" customWidth="1"/>
    <col min="2" max="3" width="2.25663716814159" customWidth="1"/>
    <col min="4" max="4" width="12.1238938053097" customWidth="1"/>
    <col min="5" max="5" width="0.876106194690266" customWidth="1"/>
    <col min="6" max="6" width="18" customWidth="1"/>
    <col min="7" max="7" width="11.6194690265487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6" spans="2:16">
      <c r="B5" s="2" t="s">
        <v>97</v>
      </c>
      <c r="C5" s="2"/>
      <c r="D5" s="2"/>
      <c r="E5" s="2"/>
      <c r="F5" s="2"/>
      <c r="G5" s="2"/>
      <c r="H5" s="2"/>
      <c r="I5" s="2"/>
      <c r="J5" s="2"/>
      <c r="K5" s="2"/>
    </row>
    <row r="6" ht="1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71</v>
      </c>
      <c r="E8" s="10"/>
      <c r="F8" s="11"/>
      <c r="G8" s="11"/>
      <c r="H8" s="10" t="s">
        <v>72</v>
      </c>
      <c r="I8" s="9"/>
      <c r="J8" s="11"/>
      <c r="K8" s="12"/>
    </row>
    <row r="9" ht="18.75" customHeight="1" spans="2:16">
      <c r="B9" s="8"/>
      <c r="C9" s="9"/>
      <c r="D9" s="10" t="s">
        <v>73</v>
      </c>
      <c r="E9" s="10"/>
      <c r="F9" s="11"/>
      <c r="G9" s="11"/>
      <c r="H9" s="10" t="s">
        <v>74</v>
      </c>
      <c r="I9" s="9"/>
      <c r="J9" s="11"/>
      <c r="K9" s="12"/>
    </row>
    <row r="10" ht="18.75" customHeight="1" spans="2:16">
      <c r="B10" s="8"/>
      <c r="C10" s="9"/>
      <c r="D10" s="10" t="s">
        <v>75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76</v>
      </c>
      <c r="E13" s="16" t="s">
        <v>77</v>
      </c>
      <c r="F13" s="17"/>
      <c r="G13" s="18" t="s">
        <v>78</v>
      </c>
      <c r="H13" s="17" t="s">
        <v>79</v>
      </c>
      <c r="I13" s="16" t="s">
        <v>80</v>
      </c>
      <c r="J13" s="17"/>
      <c r="K13" s="18" t="s">
        <v>81</v>
      </c>
    </row>
    <row r="14" ht="18" customHeight="1" spans="2:16">
      <c r="B14" s="19">
        <v>1</v>
      </c>
      <c r="C14" s="20"/>
      <c r="D14" s="21" t="s">
        <v>98</v>
      </c>
      <c r="E14" s="22" t="s">
        <v>85</v>
      </c>
      <c r="F14" s="22"/>
      <c r="G14" s="23">
        <v>0</v>
      </c>
      <c r="H14" s="23"/>
      <c r="I14" s="24"/>
      <c r="J14" s="25"/>
      <c r="K14" s="26" t="s">
        <v>99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100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99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101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61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64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79</v>
      </c>
      <c r="C24" s="18"/>
      <c r="D24" s="18"/>
      <c r="E24" s="18"/>
      <c r="F24" s="18"/>
      <c r="G24" s="18" t="s">
        <v>91</v>
      </c>
      <c r="H24" s="18"/>
      <c r="I24" s="18"/>
      <c r="J24" s="18"/>
      <c r="K24" s="18" t="s">
        <v>92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93</v>
      </c>
      <c r="C27" s="9"/>
      <c r="D27" s="9"/>
      <c r="E27" s="9"/>
      <c r="F27" s="9" t="s">
        <v>94</v>
      </c>
      <c r="G27" s="9" t="s">
        <v>95</v>
      </c>
      <c r="H27" s="9"/>
      <c r="I27" s="9"/>
      <c r="J27" s="9" t="s">
        <v>96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8.61061946902655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其他报销明细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2014-04-15T08:52:00Z</dcterms:created>
  <cp:lastPrinted>2017-01-19T02:25:00Z</cp:lastPrinted>
  <dcterms:modified xsi:type="dcterms:W3CDTF">2025-11-16T03:07:17Z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BE09F488057B437DA4D00685D4BE926E_13</vt:lpwstr>
  </property>
  <property fmtid="{D5CDD505-2E9C-101B-9397-08002B2CF9AE}" pid="3" name="KSOProductBuildVer">
    <vt:lpwstr>2052-12.1.0.23542</vt:lpwstr>
  </property>
</Properties>
</file>