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5ACF6E9B-3BFF-4F4F-A37B-5E65945EDFE4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垫付报销" sheetId="1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2" l="1"/>
  <c r="F31" i="12"/>
  <c r="H29" i="12" l="1"/>
  <c r="F27" i="12"/>
  <c r="H27" i="12" s="1"/>
  <c r="H42" i="12"/>
  <c r="F34" i="12"/>
  <c r="F19" i="12"/>
  <c r="H32" i="12"/>
  <c r="H31" i="12"/>
  <c r="H30" i="12"/>
  <c r="H28" i="12"/>
  <c r="H26" i="12"/>
  <c r="H25" i="12"/>
  <c r="H24" i="12"/>
  <c r="H23" i="12"/>
  <c r="H21" i="12"/>
  <c r="H17" i="12"/>
  <c r="H16" i="12"/>
  <c r="H15" i="12"/>
  <c r="G53" i="12"/>
  <c r="F53" i="12"/>
  <c r="D53" i="12"/>
  <c r="C53" i="12"/>
  <c r="H52" i="12"/>
  <c r="H51" i="12"/>
  <c r="H50" i="12"/>
  <c r="E50" i="12"/>
  <c r="E53" i="12" s="1"/>
  <c r="G49" i="12"/>
  <c r="F49" i="12"/>
  <c r="D49" i="12"/>
  <c r="C49" i="12"/>
  <c r="H48" i="12"/>
  <c r="H49" i="12" s="1"/>
  <c r="E48" i="12"/>
  <c r="E49" i="12" s="1"/>
  <c r="G47" i="12"/>
  <c r="F47" i="12"/>
  <c r="D47" i="12"/>
  <c r="C47" i="12"/>
  <c r="H46" i="12"/>
  <c r="H45" i="12"/>
  <c r="H47" i="12" s="1"/>
  <c r="E45" i="12"/>
  <c r="E47" i="12" s="1"/>
  <c r="G44" i="12"/>
  <c r="F44" i="12"/>
  <c r="D44" i="12"/>
  <c r="C44" i="12"/>
  <c r="H43" i="12"/>
  <c r="H41" i="12"/>
  <c r="E41" i="12"/>
  <c r="E44" i="12" s="1"/>
  <c r="G40" i="12"/>
  <c r="F40" i="12"/>
  <c r="D40" i="12"/>
  <c r="C40" i="12"/>
  <c r="H39" i="12"/>
  <c r="H40" i="12" s="1"/>
  <c r="E39" i="12"/>
  <c r="E40" i="12" s="1"/>
  <c r="G38" i="12"/>
  <c r="F38" i="12"/>
  <c r="D38" i="12"/>
  <c r="C38" i="12"/>
  <c r="H37" i="12"/>
  <c r="H36" i="12"/>
  <c r="H35" i="12"/>
  <c r="E35" i="12"/>
  <c r="E38" i="12" s="1"/>
  <c r="G34" i="12"/>
  <c r="D34" i="12"/>
  <c r="C34" i="12"/>
  <c r="H33" i="12"/>
  <c r="H22" i="12"/>
  <c r="H20" i="12"/>
  <c r="E20" i="12"/>
  <c r="E34" i="12" s="1"/>
  <c r="G19" i="12"/>
  <c r="D19" i="12"/>
  <c r="C19" i="12"/>
  <c r="H18" i="12"/>
  <c r="H19" i="12" s="1"/>
  <c r="H14" i="12"/>
  <c r="E14" i="12"/>
  <c r="E19" i="12" s="1"/>
  <c r="G13" i="12"/>
  <c r="F13" i="12"/>
  <c r="D13" i="12"/>
  <c r="C13" i="12"/>
  <c r="H12" i="12"/>
  <c r="H11" i="12"/>
  <c r="H13" i="12" s="1"/>
  <c r="E11" i="12"/>
  <c r="E13" i="12" s="1"/>
  <c r="G10" i="12"/>
  <c r="F10" i="12"/>
  <c r="D10" i="12"/>
  <c r="C10" i="12"/>
  <c r="H9" i="12"/>
  <c r="H8" i="12"/>
  <c r="E8" i="12"/>
  <c r="E10" i="12" s="1"/>
  <c r="H34" i="12" l="1"/>
  <c r="C54" i="12"/>
  <c r="D54" i="12"/>
  <c r="H53" i="12"/>
  <c r="F54" i="12"/>
  <c r="E59" i="12" s="1"/>
  <c r="G54" i="12"/>
  <c r="G59" i="12" s="1"/>
  <c r="H10" i="12"/>
  <c r="H38" i="12"/>
  <c r="H44" i="12"/>
  <c r="E54" i="12"/>
  <c r="A59" i="12" s="1"/>
  <c r="H54" i="12" l="1"/>
  <c r="C59" i="12" s="1"/>
  <c r="I59" i="12" s="1"/>
</calcChain>
</file>

<file path=xl/sharedStrings.xml><?xml version="1.0" encoding="utf-8"?>
<sst xmlns="http://schemas.openxmlformats.org/spreadsheetml/2006/main" count="74" uniqueCount="74">
  <si>
    <t>序号</t>
  </si>
  <si>
    <t>其他</t>
  </si>
  <si>
    <t>合计</t>
  </si>
  <si>
    <t>总监：</t>
  </si>
  <si>
    <t>财务：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</si>
  <si>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</si>
  <si>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</si>
  <si>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</si>
  <si>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</si>
  <si>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</si>
  <si>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</si>
  <si>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</si>
  <si>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</si>
  <si>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</si>
  <si>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</si>
  <si>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</si>
  <si>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</si>
  <si>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</si>
  <si>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</si>
  <si>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</si>
  <si>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</si>
  <si>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</si>
  <si>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</si>
  <si>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</si>
  <si>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</si>
  <si>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</si>
  <si>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</si>
  <si>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</si>
  <si>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</si>
  <si>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</si>
  <si>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</si>
  <si>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</si>
  <si>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</si>
  <si>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司机,导游不得直接付款,要使用地接间接付款
身份证复印件,收条,签字即可,每人超过800元/人,需要补票或交个人所得税。</t>
    <phoneticPr fontId="5" type="noConversion"/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</si>
  <si>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</si>
  <si>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</si>
  <si>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</si>
  <si>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</si>
  <si>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</si>
  <si>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</si>
  <si>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</si>
  <si>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</si>
  <si>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</si>
  <si>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</si>
  <si>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</si>
  <si>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</si>
  <si>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</si>
  <si>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</si>
  <si>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</si>
  <si>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</si>
  <si>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</si>
  <si>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会议日期：12.1-12.7</t>
    <phoneticPr fontId="5" type="noConversion"/>
  </si>
  <si>
    <t>12.1北京住宿</t>
    <phoneticPr fontId="5" type="noConversion"/>
  </si>
  <si>
    <t>12.2石家庄住宿</t>
    <phoneticPr fontId="5" type="noConversion"/>
  </si>
  <si>
    <t>12.3深圳住宿</t>
    <phoneticPr fontId="5" type="noConversion"/>
  </si>
  <si>
    <t>12.4-12.7重庆住宿</t>
    <phoneticPr fontId="5" type="noConversion"/>
  </si>
  <si>
    <t>12.3晚餐 专家</t>
    <phoneticPr fontId="5" type="noConversion"/>
  </si>
  <si>
    <t>12.3晚餐 盒饭</t>
    <phoneticPr fontId="5" type="noConversion"/>
  </si>
  <si>
    <t>12.2晚餐 自助</t>
    <phoneticPr fontId="5" type="noConversion"/>
  </si>
  <si>
    <t>12.4午餐 餐厅</t>
    <phoneticPr fontId="5" type="noConversion"/>
  </si>
  <si>
    <t>12.4晚餐 盒饭</t>
    <phoneticPr fontId="5" type="noConversion"/>
  </si>
  <si>
    <t>12.5午餐</t>
    <phoneticPr fontId="5" type="noConversion"/>
  </si>
  <si>
    <t>12.5晚餐</t>
    <phoneticPr fontId="5" type="noConversion"/>
  </si>
  <si>
    <t>12.6晚餐</t>
    <phoneticPr fontId="5" type="noConversion"/>
  </si>
  <si>
    <t>12.3午餐 高铁 107+8</t>
    <phoneticPr fontId="5" type="noConversion"/>
  </si>
  <si>
    <t>重庆打印</t>
    <phoneticPr fontId="5" type="noConversion"/>
  </si>
  <si>
    <t>充电宝</t>
    <phoneticPr fontId="5" type="noConversion"/>
  </si>
  <si>
    <t>淘宝</t>
    <phoneticPr fontId="5" type="noConversion"/>
  </si>
  <si>
    <t>12.4晚餐 机场 329+66</t>
    <phoneticPr fontId="5" type="noConversion"/>
  </si>
  <si>
    <t>12.5水果</t>
    <phoneticPr fontId="5" type="noConversion"/>
  </si>
  <si>
    <t>12.2午餐 盒饭 86*40</t>
    <phoneticPr fontId="5" type="noConversion"/>
  </si>
  <si>
    <t>12.6午餐 628+15</t>
    <phoneticPr fontId="5" type="noConversion"/>
  </si>
  <si>
    <t>南京打印 35.9+35.9+54.4</t>
    <phoneticPr fontId="5" type="noConversion"/>
  </si>
  <si>
    <t>团号：HMJB-260101-MKX491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</si>
</sst>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2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rgb="FF00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65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2" applyFont="1">
      <alignment vertical="center"/>
    </xf>
    <xf numFmtId="40" fontId="0" fillId="0" borderId="0" xfId="0" applyNumberFormat="1">
      <alignment vertical="center"/>
    </xf>
    <xf numFmtId="176" fontId="7" fillId="5" borderId="6" xfId="0" applyNumberFormat="1" applyFont="1" applyFill="1" applyBorder="1" applyAlignment="1">
      <alignment horizontal="center" vertical="center"/>
    </xf>
    <xf numFmtId="176" fontId="7" fillId="6" borderId="6" xfId="0" applyNumberFormat="1" applyFont="1" applyFill="1" applyBorder="1" applyAlignment="1">
      <alignment horizontal="center" vertical="center"/>
    </xf>
    <xf numFmtId="40" fontId="7" fillId="5" borderId="6" xfId="0" applyNumberFormat="1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4" fillId="0" borderId="6" xfId="0" applyFont="1" applyBorder="1">
      <alignment vertical="center"/>
    </xf>
    <xf numFmtId="0" fontId="6" fillId="7" borderId="6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40" fontId="6" fillId="7" borderId="6" xfId="0" applyNumberFormat="1" applyFont="1" applyFill="1" applyBorder="1" applyAlignment="1">
      <alignment horizontal="right" vertical="center"/>
    </xf>
    <xf numFmtId="0" fontId="6" fillId="7" borderId="6" xfId="0" applyFont="1" applyFill="1" applyBorder="1">
      <alignment vertical="center"/>
    </xf>
    <xf numFmtId="0" fontId="6" fillId="0" borderId="0" xfId="0" applyFont="1">
      <alignment vertical="center"/>
    </xf>
    <xf numFmtId="0" fontId="0" fillId="0" borderId="6" xfId="0" applyBorder="1">
      <alignment vertical="center"/>
    </xf>
    <xf numFmtId="40" fontId="4" fillId="0" borderId="6" xfId="0" applyNumberFormat="1" applyFont="1" applyBorder="1" applyAlignment="1">
      <alignment horizontal="right" vertical="center"/>
    </xf>
    <xf numFmtId="0" fontId="8" fillId="0" borderId="6" xfId="0" applyFont="1" applyBorder="1">
      <alignment vertical="center"/>
    </xf>
    <xf numFmtId="0" fontId="7" fillId="8" borderId="6" xfId="0" applyFont="1" applyFill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0" fillId="0" borderId="6" xfId="0" applyFont="1" applyBorder="1">
      <alignment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177" fontId="9" fillId="2" borderId="2" xfId="0" applyNumberFormat="1" applyFont="1" applyFill="1" applyBorder="1" applyAlignment="1">
      <alignment horizontal="center" vertical="center"/>
    </xf>
    <xf numFmtId="177" fontId="9" fillId="2" borderId="5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3" borderId="6" xfId="0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176" fontId="7" fillId="5" borderId="6" xfId="0" applyNumberFormat="1" applyFont="1" applyFill="1" applyBorder="1" applyAlignment="1">
      <alignment horizontal="center" vertical="center"/>
    </xf>
    <xf numFmtId="176" fontId="7" fillId="6" borderId="6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517525</xdr:colOff>
      <xdr:row>3</xdr:row>
      <xdr:rowOff>180975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16482BA3-D3A7-2C4E-A3D5-BD0FFFDBE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03325" cy="85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4E7BC-7613-4D4A-91A7-65E545F6CBA9}">
  <dimension ref="A2:L61"/>
  <sheetViews>
    <sheetView tabSelected="1" zoomScaleNormal="100" workbookViewId="0">
      <selection activeCell="I13" sqref="I13"/>
    </sheetView>
  </sheetViews>
  <sheetFormatPr baseColWidth="10" defaultColWidth="9" defaultRowHeight="21" customHeight="1"/>
  <cols>
    <col min="1" max="1" width="9" style="2"/>
    <col min="2" max="2" width="16.83203125" customWidth="1"/>
    <col min="3" max="3" width="14.1640625" style="4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6" customWidth="1"/>
    <col min="10" max="10" width="40" customWidth="1"/>
  </cols>
  <sheetData>
    <row r="2" spans="1:12" ht="17">
      <c r="C2" s="56" t="s">
        <v>5</v>
      </c>
      <c r="D2" s="56"/>
      <c r="E2" s="56"/>
      <c r="F2" s="56"/>
      <c r="G2" s="56"/>
      <c r="H2" s="56"/>
      <c r="I2" s="3"/>
      <c r="J2" s="3"/>
      <c r="K2" s="3"/>
      <c r="L2" s="3"/>
    </row>
    <row r="4" spans="1:12" ht="21" customHeight="1">
      <c r="H4" s="57" t="s">
        <v>73</v>
      </c>
      <c r="I4" s="57"/>
      <c r="J4" s="59" t="s">
        <v>51</v>
      </c>
    </row>
    <row r="5" spans="1:12" ht="21" customHeight="1">
      <c r="H5" s="58"/>
      <c r="I5" s="58"/>
      <c r="J5" s="60"/>
    </row>
    <row r="6" spans="1:12" ht="16">
      <c r="A6" s="61" t="s">
        <v>0</v>
      </c>
      <c r="B6" s="62" t="s">
        <v>6</v>
      </c>
      <c r="C6" s="63" t="s">
        <v>7</v>
      </c>
      <c r="D6" s="63"/>
      <c r="E6" s="63"/>
      <c r="F6" s="64" t="s">
        <v>8</v>
      </c>
      <c r="G6" s="64"/>
      <c r="H6" s="64"/>
      <c r="I6" s="64"/>
      <c r="J6" s="62" t="s">
        <v>9</v>
      </c>
    </row>
    <row r="7" spans="1:12" ht="16">
      <c r="A7" s="61"/>
      <c r="B7" s="62"/>
      <c r="C7" s="7" t="s">
        <v>10</v>
      </c>
      <c r="D7" s="8" t="s">
        <v>11</v>
      </c>
      <c r="E7" s="5" t="s">
        <v>12</v>
      </c>
      <c r="F7" s="6" t="s">
        <v>13</v>
      </c>
      <c r="G7" s="6" t="s">
        <v>14</v>
      </c>
      <c r="H7" s="6" t="s">
        <v>15</v>
      </c>
      <c r="I7" s="6" t="s">
        <v>16</v>
      </c>
      <c r="J7" s="62"/>
    </row>
    <row r="8" spans="1:12" ht="21" customHeight="1">
      <c r="A8" s="45">
        <v>1</v>
      </c>
      <c r="B8" s="46" t="s">
        <v>17</v>
      </c>
      <c r="C8" s="47">
        <v>0</v>
      </c>
      <c r="D8" s="48"/>
      <c r="E8" s="47">
        <f>C8*D8</f>
        <v>0</v>
      </c>
      <c r="F8" s="11">
        <v>0</v>
      </c>
      <c r="G8" s="11">
        <v>0</v>
      </c>
      <c r="H8" s="11">
        <f t="shared" ref="H8:H9" si="0">F8+G8</f>
        <v>0</v>
      </c>
      <c r="I8" s="13"/>
      <c r="J8" s="33" t="s">
        <v>18</v>
      </c>
      <c r="K8" s="1"/>
    </row>
    <row r="9" spans="1:12" ht="21" customHeight="1">
      <c r="A9" s="45"/>
      <c r="B9" s="46"/>
      <c r="C9" s="47"/>
      <c r="D9" s="48"/>
      <c r="E9" s="47"/>
      <c r="F9" s="11">
        <v>0</v>
      </c>
      <c r="G9" s="11">
        <v>0</v>
      </c>
      <c r="H9" s="11">
        <f t="shared" si="0"/>
        <v>0</v>
      </c>
      <c r="I9" s="13"/>
      <c r="J9" s="52"/>
    </row>
    <row r="10" spans="1:12" s="18" customFormat="1" ht="16">
      <c r="A10" s="14"/>
      <c r="B10" s="15" t="s">
        <v>19</v>
      </c>
      <c r="C10" s="16">
        <f>SUM(C8)</f>
        <v>0</v>
      </c>
      <c r="D10" s="16">
        <f>SUM(D8)</f>
        <v>0</v>
      </c>
      <c r="E10" s="16">
        <f>SUM(E8)</f>
        <v>0</v>
      </c>
      <c r="F10" s="16">
        <f>SUM(F8:F9)</f>
        <v>0</v>
      </c>
      <c r="G10" s="16">
        <f>SUM(G8:G9)</f>
        <v>0</v>
      </c>
      <c r="H10" s="16">
        <f>SUM(H8:H9)</f>
        <v>0</v>
      </c>
      <c r="I10" s="17"/>
      <c r="J10" s="34"/>
    </row>
    <row r="11" spans="1:12" ht="21" customHeight="1">
      <c r="A11" s="35">
        <v>2</v>
      </c>
      <c r="B11" s="37" t="s">
        <v>20</v>
      </c>
      <c r="C11" s="39">
        <v>0</v>
      </c>
      <c r="D11" s="35"/>
      <c r="E11" s="39">
        <f>C11*D11</f>
        <v>0</v>
      </c>
      <c r="F11" s="11">
        <v>0</v>
      </c>
      <c r="G11" s="11">
        <v>0</v>
      </c>
      <c r="H11" s="11">
        <f>F11+G11</f>
        <v>0</v>
      </c>
      <c r="I11" s="19"/>
      <c r="J11" s="33" t="s">
        <v>21</v>
      </c>
    </row>
    <row r="12" spans="1:12" ht="21" customHeight="1">
      <c r="A12" s="53"/>
      <c r="B12" s="54"/>
      <c r="C12" s="55"/>
      <c r="D12" s="53"/>
      <c r="E12" s="55"/>
      <c r="F12" s="11">
        <v>0</v>
      </c>
      <c r="G12" s="11">
        <v>0</v>
      </c>
      <c r="H12" s="11">
        <f t="shared" ref="H12" si="1">F12+G12</f>
        <v>0</v>
      </c>
      <c r="I12" s="19"/>
      <c r="J12" s="52"/>
    </row>
    <row r="13" spans="1:12" s="18" customFormat="1" ht="16">
      <c r="A13" s="14"/>
      <c r="B13" s="15" t="s">
        <v>22</v>
      </c>
      <c r="C13" s="16">
        <f>SUM(C11)</f>
        <v>0</v>
      </c>
      <c r="D13" s="16">
        <f>SUM(D11)</f>
        <v>0</v>
      </c>
      <c r="E13" s="16">
        <f>SUM(E11)</f>
        <v>0</v>
      </c>
      <c r="F13" s="16">
        <f>SUM(F11:F12)</f>
        <v>0</v>
      </c>
      <c r="G13" s="16">
        <f>SUM(G11:G12)</f>
        <v>0</v>
      </c>
      <c r="H13" s="16">
        <f>SUM(H11:H12)</f>
        <v>0</v>
      </c>
      <c r="I13" s="17"/>
      <c r="J13" s="34"/>
    </row>
    <row r="14" spans="1:12" ht="21" customHeight="1">
      <c r="A14" s="45">
        <v>3</v>
      </c>
      <c r="B14" s="46" t="s">
        <v>23</v>
      </c>
      <c r="C14" s="47">
        <v>0</v>
      </c>
      <c r="D14" s="48"/>
      <c r="E14" s="47">
        <f>C14*D14</f>
        <v>0</v>
      </c>
      <c r="F14" s="11">
        <v>718</v>
      </c>
      <c r="G14" s="11">
        <v>0</v>
      </c>
      <c r="H14" s="11">
        <f>F14+G14</f>
        <v>718</v>
      </c>
      <c r="I14" s="27" t="s">
        <v>52</v>
      </c>
      <c r="J14" s="42" t="s">
        <v>24</v>
      </c>
      <c r="K14" s="1"/>
    </row>
    <row r="15" spans="1:12" ht="21" customHeight="1">
      <c r="A15" s="45"/>
      <c r="B15" s="46"/>
      <c r="C15" s="47"/>
      <c r="D15" s="48"/>
      <c r="E15" s="47"/>
      <c r="F15" s="11">
        <v>1587</v>
      </c>
      <c r="G15" s="11">
        <v>0</v>
      </c>
      <c r="H15" s="11">
        <f t="shared" ref="H15:H17" si="2">F15+G15</f>
        <v>1587</v>
      </c>
      <c r="I15" s="27" t="s">
        <v>53</v>
      </c>
      <c r="J15" s="43"/>
      <c r="K15" s="1"/>
    </row>
    <row r="16" spans="1:12" ht="21" customHeight="1">
      <c r="A16" s="45"/>
      <c r="B16" s="46"/>
      <c r="C16" s="47"/>
      <c r="D16" s="48"/>
      <c r="E16" s="47"/>
      <c r="F16" s="11">
        <v>2844</v>
      </c>
      <c r="G16" s="11">
        <v>0</v>
      </c>
      <c r="H16" s="11">
        <f t="shared" si="2"/>
        <v>2844</v>
      </c>
      <c r="I16" s="27" t="s">
        <v>54</v>
      </c>
      <c r="J16" s="43"/>
      <c r="K16" s="1"/>
    </row>
    <row r="17" spans="1:12" ht="21" customHeight="1">
      <c r="A17" s="45"/>
      <c r="B17" s="46"/>
      <c r="C17" s="47"/>
      <c r="D17" s="48"/>
      <c r="E17" s="47"/>
      <c r="F17" s="11">
        <v>4392</v>
      </c>
      <c r="G17" s="11">
        <v>0</v>
      </c>
      <c r="H17" s="11">
        <f t="shared" si="2"/>
        <v>4392</v>
      </c>
      <c r="I17" s="27" t="s">
        <v>55</v>
      </c>
      <c r="J17" s="43"/>
      <c r="K17" s="1"/>
    </row>
    <row r="18" spans="1:12" ht="21" customHeight="1">
      <c r="A18" s="45"/>
      <c r="B18" s="46"/>
      <c r="C18" s="47"/>
      <c r="D18" s="48"/>
      <c r="E18" s="47"/>
      <c r="F18" s="11">
        <v>0</v>
      </c>
      <c r="G18" s="11">
        <v>0</v>
      </c>
      <c r="H18" s="11">
        <f>F18+G18</f>
        <v>0</v>
      </c>
      <c r="I18" s="27"/>
      <c r="J18" s="43"/>
    </row>
    <row r="19" spans="1:12" s="18" customFormat="1" ht="16">
      <c r="A19" s="14"/>
      <c r="B19" s="15" t="s">
        <v>25</v>
      </c>
      <c r="C19" s="16">
        <f>SUM(C14)</f>
        <v>0</v>
      </c>
      <c r="D19" s="16">
        <f t="shared" ref="D19:E19" si="3">SUM(D14)</f>
        <v>0</v>
      </c>
      <c r="E19" s="16">
        <f t="shared" si="3"/>
        <v>0</v>
      </c>
      <c r="F19" s="16">
        <f>SUM(F14:F18)</f>
        <v>9541</v>
      </c>
      <c r="G19" s="16">
        <f>SUM(G14:G18)</f>
        <v>0</v>
      </c>
      <c r="H19" s="16">
        <f>SUM(H14:H18)</f>
        <v>9541</v>
      </c>
      <c r="I19" s="17"/>
      <c r="J19" s="44"/>
    </row>
    <row r="20" spans="1:12" ht="21" customHeight="1">
      <c r="A20" s="45">
        <v>4</v>
      </c>
      <c r="B20" s="46" t="s">
        <v>26</v>
      </c>
      <c r="C20" s="47">
        <v>0</v>
      </c>
      <c r="D20" s="48"/>
      <c r="E20" s="47">
        <f>C20*D20</f>
        <v>0</v>
      </c>
      <c r="F20" s="20">
        <v>3440</v>
      </c>
      <c r="G20" s="11">
        <v>0</v>
      </c>
      <c r="H20" s="11">
        <f t="shared" ref="H20:H33" si="4">F20+G20</f>
        <v>3440</v>
      </c>
      <c r="I20" s="13" t="s">
        <v>70</v>
      </c>
      <c r="J20" s="42" t="s">
        <v>27</v>
      </c>
      <c r="K20" s="1"/>
    </row>
    <row r="21" spans="1:12" ht="21" customHeight="1">
      <c r="A21" s="45"/>
      <c r="B21" s="46"/>
      <c r="C21" s="47"/>
      <c r="D21" s="48"/>
      <c r="E21" s="47"/>
      <c r="F21" s="20">
        <v>387</v>
      </c>
      <c r="G21" s="11">
        <v>0</v>
      </c>
      <c r="H21" s="11">
        <f t="shared" ref="H21" si="5">F21+G21</f>
        <v>387</v>
      </c>
      <c r="I21" s="13" t="s">
        <v>58</v>
      </c>
      <c r="J21" s="43"/>
      <c r="K21" s="1"/>
    </row>
    <row r="22" spans="1:12" ht="21" customHeight="1">
      <c r="A22" s="45"/>
      <c r="B22" s="46"/>
      <c r="C22" s="47"/>
      <c r="D22" s="48"/>
      <c r="E22" s="47"/>
      <c r="F22" s="20">
        <v>115</v>
      </c>
      <c r="G22" s="11">
        <v>0</v>
      </c>
      <c r="H22" s="11">
        <f t="shared" si="4"/>
        <v>115</v>
      </c>
      <c r="I22" s="13" t="s">
        <v>64</v>
      </c>
      <c r="J22" s="43"/>
      <c r="K22" s="1"/>
      <c r="L22" s="1"/>
    </row>
    <row r="23" spans="1:12" ht="21" customHeight="1">
      <c r="A23" s="45"/>
      <c r="B23" s="46"/>
      <c r="C23" s="47"/>
      <c r="D23" s="48"/>
      <c r="E23" s="47"/>
      <c r="F23" s="20">
        <v>1800</v>
      </c>
      <c r="G23" s="11">
        <v>0</v>
      </c>
      <c r="H23" s="11">
        <f t="shared" ref="H23:H32" si="6">F23+G23</f>
        <v>1800</v>
      </c>
      <c r="I23" s="13" t="s">
        <v>57</v>
      </c>
      <c r="J23" s="43"/>
      <c r="K23" s="1"/>
    </row>
    <row r="24" spans="1:12" ht="21" customHeight="1">
      <c r="A24" s="45"/>
      <c r="B24" s="46"/>
      <c r="C24" s="47"/>
      <c r="D24" s="48"/>
      <c r="E24" s="47"/>
      <c r="F24" s="20">
        <v>880</v>
      </c>
      <c r="G24" s="11">
        <v>0</v>
      </c>
      <c r="H24" s="11">
        <f t="shared" si="6"/>
        <v>880</v>
      </c>
      <c r="I24" s="13" t="s">
        <v>56</v>
      </c>
      <c r="J24" s="43"/>
      <c r="K24" s="1"/>
    </row>
    <row r="25" spans="1:12" ht="21" customHeight="1">
      <c r="A25" s="45"/>
      <c r="B25" s="46"/>
      <c r="C25" s="47"/>
      <c r="D25" s="48"/>
      <c r="E25" s="47"/>
      <c r="F25" s="20">
        <v>889</v>
      </c>
      <c r="G25" s="11">
        <v>0</v>
      </c>
      <c r="H25" s="11">
        <f t="shared" si="6"/>
        <v>889</v>
      </c>
      <c r="I25" s="13" t="s">
        <v>59</v>
      </c>
      <c r="J25" s="43"/>
    </row>
    <row r="26" spans="1:12" ht="21" customHeight="1">
      <c r="A26" s="45"/>
      <c r="B26" s="46"/>
      <c r="C26" s="47"/>
      <c r="D26" s="48"/>
      <c r="E26" s="47"/>
      <c r="F26" s="20">
        <v>750.6</v>
      </c>
      <c r="G26" s="11">
        <v>0</v>
      </c>
      <c r="H26" s="11">
        <f t="shared" si="6"/>
        <v>750.6</v>
      </c>
      <c r="I26" s="13" t="s">
        <v>60</v>
      </c>
      <c r="J26" s="43"/>
    </row>
    <row r="27" spans="1:12" ht="21" customHeight="1">
      <c r="A27" s="45"/>
      <c r="B27" s="46"/>
      <c r="C27" s="47"/>
      <c r="D27" s="48"/>
      <c r="E27" s="47"/>
      <c r="F27" s="20">
        <f>66+329</f>
        <v>395</v>
      </c>
      <c r="G27" s="11">
        <v>0</v>
      </c>
      <c r="H27" s="11">
        <f t="shared" si="6"/>
        <v>395</v>
      </c>
      <c r="I27" s="13" t="s">
        <v>68</v>
      </c>
      <c r="J27" s="43"/>
    </row>
    <row r="28" spans="1:12" ht="21" customHeight="1">
      <c r="A28" s="45"/>
      <c r="B28" s="46"/>
      <c r="C28" s="47"/>
      <c r="D28" s="48"/>
      <c r="E28" s="47"/>
      <c r="F28" s="20">
        <v>550</v>
      </c>
      <c r="G28" s="11">
        <v>0</v>
      </c>
      <c r="H28" s="11">
        <f t="shared" si="6"/>
        <v>550</v>
      </c>
      <c r="I28" s="13" t="s">
        <v>61</v>
      </c>
      <c r="J28" s="43"/>
    </row>
    <row r="29" spans="1:12" ht="21" customHeight="1">
      <c r="A29" s="45"/>
      <c r="B29" s="46"/>
      <c r="C29" s="47"/>
      <c r="D29" s="48"/>
      <c r="E29" s="47"/>
      <c r="F29" s="20">
        <v>770</v>
      </c>
      <c r="G29" s="11">
        <v>0</v>
      </c>
      <c r="H29" s="11">
        <f t="shared" ref="H29" si="7">F29+G29</f>
        <v>770</v>
      </c>
      <c r="I29" s="13" t="s">
        <v>69</v>
      </c>
      <c r="J29" s="43"/>
    </row>
    <row r="30" spans="1:12" ht="21" customHeight="1">
      <c r="A30" s="45"/>
      <c r="B30" s="46"/>
      <c r="C30" s="47"/>
      <c r="D30" s="48"/>
      <c r="E30" s="47"/>
      <c r="F30" s="20">
        <v>644</v>
      </c>
      <c r="G30" s="11">
        <v>0</v>
      </c>
      <c r="H30" s="11">
        <f t="shared" si="6"/>
        <v>644</v>
      </c>
      <c r="I30" s="13" t="s">
        <v>62</v>
      </c>
      <c r="J30" s="43"/>
    </row>
    <row r="31" spans="1:12" ht="21" customHeight="1">
      <c r="A31" s="45"/>
      <c r="B31" s="46"/>
      <c r="C31" s="47"/>
      <c r="D31" s="48"/>
      <c r="E31" s="47"/>
      <c r="F31" s="20">
        <f>628+15</f>
        <v>643</v>
      </c>
      <c r="G31" s="11">
        <v>0</v>
      </c>
      <c r="H31" s="11">
        <f t="shared" si="6"/>
        <v>643</v>
      </c>
      <c r="I31" s="13" t="s">
        <v>71</v>
      </c>
      <c r="J31" s="43"/>
    </row>
    <row r="32" spans="1:12" ht="21" customHeight="1">
      <c r="A32" s="45"/>
      <c r="B32" s="46"/>
      <c r="C32" s="47"/>
      <c r="D32" s="48"/>
      <c r="E32" s="47"/>
      <c r="F32" s="20">
        <v>334</v>
      </c>
      <c r="G32" s="11">
        <v>0</v>
      </c>
      <c r="H32" s="11">
        <f t="shared" si="6"/>
        <v>334</v>
      </c>
      <c r="I32" s="13" t="s">
        <v>63</v>
      </c>
      <c r="J32" s="43"/>
    </row>
    <row r="33" spans="1:11" ht="21" customHeight="1">
      <c r="A33" s="45"/>
      <c r="B33" s="46"/>
      <c r="C33" s="47"/>
      <c r="D33" s="48"/>
      <c r="E33" s="47"/>
      <c r="F33" s="11">
        <v>0</v>
      </c>
      <c r="G33" s="11">
        <v>0</v>
      </c>
      <c r="H33" s="11">
        <f t="shared" si="4"/>
        <v>0</v>
      </c>
      <c r="I33" s="13"/>
      <c r="J33" s="43"/>
    </row>
    <row r="34" spans="1:11" s="18" customFormat="1" ht="16">
      <c r="A34" s="14"/>
      <c r="B34" s="15" t="s">
        <v>28</v>
      </c>
      <c r="C34" s="16">
        <f>SUM(C20)</f>
        <v>0</v>
      </c>
      <c r="D34" s="16">
        <f t="shared" ref="D34:E34" si="8">SUM(D20)</f>
        <v>0</v>
      </c>
      <c r="E34" s="16">
        <f t="shared" si="8"/>
        <v>0</v>
      </c>
      <c r="F34" s="16">
        <f>SUM(F20:F33)</f>
        <v>11597.6</v>
      </c>
      <c r="G34" s="16">
        <f>SUM(G20:G33)</f>
        <v>0</v>
      </c>
      <c r="H34" s="16">
        <f>SUM(H20:H33)</f>
        <v>11597.6</v>
      </c>
      <c r="I34" s="17"/>
      <c r="J34" s="44"/>
    </row>
    <row r="35" spans="1:11" ht="21" customHeight="1">
      <c r="A35" s="35">
        <v>5</v>
      </c>
      <c r="B35" s="37" t="s">
        <v>29</v>
      </c>
      <c r="C35" s="39"/>
      <c r="D35" s="35"/>
      <c r="E35" s="41">
        <f>C35*D35</f>
        <v>0</v>
      </c>
      <c r="F35" s="20">
        <v>0</v>
      </c>
      <c r="G35" s="11">
        <v>0</v>
      </c>
      <c r="H35" s="11">
        <f>F35+G35</f>
        <v>0</v>
      </c>
      <c r="I35" s="13"/>
      <c r="J35" s="33" t="s">
        <v>30</v>
      </c>
      <c r="K35" s="1"/>
    </row>
    <row r="36" spans="1:11" ht="21" customHeight="1">
      <c r="A36" s="36"/>
      <c r="B36" s="38"/>
      <c r="C36" s="40"/>
      <c r="D36" s="36"/>
      <c r="E36" s="41"/>
      <c r="F36" s="11">
        <v>0</v>
      </c>
      <c r="G36" s="11">
        <v>0</v>
      </c>
      <c r="H36" s="11">
        <f t="shared" ref="H36:H37" si="9">F36+G36</f>
        <v>0</v>
      </c>
      <c r="I36" s="13"/>
      <c r="J36" s="52"/>
      <c r="K36" s="1"/>
    </row>
    <row r="37" spans="1:11" ht="21" customHeight="1">
      <c r="A37" s="36"/>
      <c r="B37" s="38"/>
      <c r="C37" s="40"/>
      <c r="D37" s="36"/>
      <c r="E37" s="41"/>
      <c r="F37" s="11">
        <v>0</v>
      </c>
      <c r="G37" s="11">
        <v>0</v>
      </c>
      <c r="H37" s="11">
        <f t="shared" si="9"/>
        <v>0</v>
      </c>
      <c r="I37" s="13"/>
      <c r="J37" s="52"/>
    </row>
    <row r="38" spans="1:11" s="18" customFormat="1" ht="16">
      <c r="A38" s="14"/>
      <c r="B38" s="15" t="s">
        <v>31</v>
      </c>
      <c r="C38" s="16">
        <f>SUM(C35)</f>
        <v>0</v>
      </c>
      <c r="D38" s="16">
        <f>SUM(D35)</f>
        <v>0</v>
      </c>
      <c r="E38" s="16">
        <f>SUM(E35)</f>
        <v>0</v>
      </c>
      <c r="F38" s="16">
        <f>SUM(F35:F37)</f>
        <v>0</v>
      </c>
      <c r="G38" s="16">
        <f>SUM(G35:G37)</f>
        <v>0</v>
      </c>
      <c r="H38" s="16">
        <f>SUM(H35:H37)</f>
        <v>0</v>
      </c>
      <c r="I38" s="17"/>
      <c r="J38" s="34"/>
    </row>
    <row r="39" spans="1:11" ht="16">
      <c r="A39" s="9">
        <v>6</v>
      </c>
      <c r="B39" s="10" t="s">
        <v>32</v>
      </c>
      <c r="C39" s="11">
        <v>0</v>
      </c>
      <c r="D39" s="12"/>
      <c r="E39" s="11">
        <f>C39*D39</f>
        <v>0</v>
      </c>
      <c r="F39" s="11">
        <v>0</v>
      </c>
      <c r="G39" s="11">
        <v>0</v>
      </c>
      <c r="H39" s="11">
        <f>F39+G39</f>
        <v>0</v>
      </c>
      <c r="I39" s="13"/>
      <c r="J39" s="33" t="s">
        <v>33</v>
      </c>
    </row>
    <row r="40" spans="1:11" s="18" customFormat="1" ht="16">
      <c r="A40" s="14"/>
      <c r="B40" s="15" t="s">
        <v>34</v>
      </c>
      <c r="C40" s="16">
        <f>SUM(C39)</f>
        <v>0</v>
      </c>
      <c r="D40" s="16">
        <f t="shared" ref="D40:E40" si="10">SUM(D39)</f>
        <v>0</v>
      </c>
      <c r="E40" s="16">
        <f t="shared" si="10"/>
        <v>0</v>
      </c>
      <c r="F40" s="16">
        <f>SUM(F39:F39)</f>
        <v>0</v>
      </c>
      <c r="G40" s="16">
        <f>SUM(G39:G39)</f>
        <v>0</v>
      </c>
      <c r="H40" s="16">
        <f>SUM(H39:H39)</f>
        <v>0</v>
      </c>
      <c r="I40" s="17"/>
      <c r="J40" s="44"/>
    </row>
    <row r="41" spans="1:11" ht="21" customHeight="1">
      <c r="A41" s="45">
        <v>7</v>
      </c>
      <c r="B41" s="46" t="s">
        <v>35</v>
      </c>
      <c r="C41" s="47">
        <v>0</v>
      </c>
      <c r="D41" s="48"/>
      <c r="E41" s="47">
        <f>C41*D41</f>
        <v>0</v>
      </c>
      <c r="F41" s="11">
        <f>35.9+35.9+54.4</f>
        <v>126.19999999999999</v>
      </c>
      <c r="G41" s="11">
        <v>0</v>
      </c>
      <c r="H41" s="11">
        <f>F41+G41</f>
        <v>126.19999999999999</v>
      </c>
      <c r="I41" s="13" t="s">
        <v>72</v>
      </c>
      <c r="J41" s="49"/>
    </row>
    <row r="42" spans="1:11" ht="21" customHeight="1">
      <c r="A42" s="45"/>
      <c r="B42" s="46"/>
      <c r="C42" s="47"/>
      <c r="D42" s="48"/>
      <c r="E42" s="47"/>
      <c r="F42" s="11">
        <v>490</v>
      </c>
      <c r="G42" s="11">
        <v>0</v>
      </c>
      <c r="H42" s="11">
        <f>F42+G42</f>
        <v>490</v>
      </c>
      <c r="I42" s="13" t="s">
        <v>65</v>
      </c>
      <c r="J42" s="50"/>
    </row>
    <row r="43" spans="1:11" ht="21" customHeight="1">
      <c r="A43" s="45"/>
      <c r="B43" s="46"/>
      <c r="C43" s="47"/>
      <c r="D43" s="48"/>
      <c r="E43" s="47"/>
      <c r="F43" s="11">
        <v>0</v>
      </c>
      <c r="G43" s="11">
        <v>0</v>
      </c>
      <c r="H43" s="11">
        <f>F43+G43</f>
        <v>0</v>
      </c>
      <c r="I43" s="19"/>
      <c r="J43" s="50"/>
    </row>
    <row r="44" spans="1:11" s="18" customFormat="1" ht="16">
      <c r="A44" s="14"/>
      <c r="B44" s="15" t="s">
        <v>36</v>
      </c>
      <c r="C44" s="16">
        <f>SUM(C41)</f>
        <v>0</v>
      </c>
      <c r="D44" s="16">
        <f t="shared" ref="D44:E44" si="11">SUM(D41)</f>
        <v>0</v>
      </c>
      <c r="E44" s="16">
        <f t="shared" si="11"/>
        <v>0</v>
      </c>
      <c r="F44" s="16">
        <f>SUM(F41:F43)</f>
        <v>616.20000000000005</v>
      </c>
      <c r="G44" s="16">
        <f>SUM(G41:G43)</f>
        <v>0</v>
      </c>
      <c r="H44" s="16">
        <f>SUM(H41:H43)</f>
        <v>616.20000000000005</v>
      </c>
      <c r="I44" s="17"/>
      <c r="J44" s="51"/>
    </row>
    <row r="45" spans="1:11" ht="21" customHeight="1">
      <c r="A45" s="45">
        <v>8</v>
      </c>
      <c r="B45" s="46" t="s">
        <v>37</v>
      </c>
      <c r="C45" s="47">
        <v>0</v>
      </c>
      <c r="D45" s="48"/>
      <c r="E45" s="47">
        <f>C45*D45</f>
        <v>0</v>
      </c>
      <c r="F45" s="11">
        <v>0</v>
      </c>
      <c r="G45" s="11">
        <v>0</v>
      </c>
      <c r="H45" s="11">
        <f t="shared" ref="H45:H48" si="12">F45+G45</f>
        <v>0</v>
      </c>
      <c r="I45" s="19"/>
      <c r="J45" s="42" t="s">
        <v>38</v>
      </c>
    </row>
    <row r="46" spans="1:11" ht="21" customHeight="1">
      <c r="A46" s="45"/>
      <c r="B46" s="46"/>
      <c r="C46" s="47"/>
      <c r="D46" s="48"/>
      <c r="E46" s="47"/>
      <c r="F46" s="11">
        <v>0</v>
      </c>
      <c r="G46" s="11">
        <v>0</v>
      </c>
      <c r="H46" s="11">
        <f t="shared" si="12"/>
        <v>0</v>
      </c>
      <c r="I46" s="19"/>
      <c r="J46" s="43"/>
    </row>
    <row r="47" spans="1:11" s="18" customFormat="1" ht="16">
      <c r="A47" s="14"/>
      <c r="B47" s="15" t="s">
        <v>39</v>
      </c>
      <c r="C47" s="16">
        <f>SUM(C45)</f>
        <v>0</v>
      </c>
      <c r="D47" s="16">
        <f t="shared" ref="D47:E47" si="13">SUM(D45)</f>
        <v>0</v>
      </c>
      <c r="E47" s="16">
        <f t="shared" si="13"/>
        <v>0</v>
      </c>
      <c r="F47" s="16">
        <f>SUM(F45:F46)</f>
        <v>0</v>
      </c>
      <c r="G47" s="16">
        <f t="shared" ref="G47:H47" si="14">SUM(G45:G46)</f>
        <v>0</v>
      </c>
      <c r="H47" s="16">
        <f t="shared" si="14"/>
        <v>0</v>
      </c>
      <c r="I47" s="17"/>
      <c r="J47" s="44"/>
    </row>
    <row r="48" spans="1:11" ht="16">
      <c r="A48" s="9">
        <v>9</v>
      </c>
      <c r="B48" s="10" t="s">
        <v>40</v>
      </c>
      <c r="C48" s="11">
        <v>0</v>
      </c>
      <c r="D48" s="12"/>
      <c r="E48" s="11">
        <f>C48*D48</f>
        <v>0</v>
      </c>
      <c r="F48" s="11">
        <v>0</v>
      </c>
      <c r="G48" s="11">
        <v>0</v>
      </c>
      <c r="H48" s="11">
        <f t="shared" si="12"/>
        <v>0</v>
      </c>
      <c r="I48" s="19"/>
      <c r="J48" s="33" t="s">
        <v>41</v>
      </c>
    </row>
    <row r="49" spans="1:11" s="18" customFormat="1" ht="16">
      <c r="A49" s="14"/>
      <c r="B49" s="15" t="s">
        <v>42</v>
      </c>
      <c r="C49" s="16">
        <f>SUM(C48)</f>
        <v>0</v>
      </c>
      <c r="D49" s="16">
        <f t="shared" ref="D49:E49" si="15">SUM(D48)</f>
        <v>0</v>
      </c>
      <c r="E49" s="16">
        <f t="shared" si="15"/>
        <v>0</v>
      </c>
      <c r="F49" s="16">
        <f>SUM(F48:F48)</f>
        <v>0</v>
      </c>
      <c r="G49" s="16">
        <f>SUM(G48:G48)</f>
        <v>0</v>
      </c>
      <c r="H49" s="16">
        <f>SUM(H48:H48)</f>
        <v>0</v>
      </c>
      <c r="I49" s="17"/>
      <c r="J49" s="34"/>
    </row>
    <row r="50" spans="1:11" ht="21" customHeight="1">
      <c r="A50" s="35">
        <v>10</v>
      </c>
      <c r="B50" s="37" t="s">
        <v>1</v>
      </c>
      <c r="C50" s="39">
        <v>0</v>
      </c>
      <c r="D50" s="35"/>
      <c r="E50" s="41">
        <f>C50*D50</f>
        <v>0</v>
      </c>
      <c r="F50" s="20">
        <v>275.08</v>
      </c>
      <c r="G50" s="11">
        <v>0</v>
      </c>
      <c r="H50" s="11">
        <f t="shared" ref="H50:H52" si="16">F50+G50</f>
        <v>275.08</v>
      </c>
      <c r="I50" s="13" t="s">
        <v>66</v>
      </c>
      <c r="J50" s="21"/>
    </row>
    <row r="51" spans="1:11" ht="21" customHeight="1">
      <c r="A51" s="36"/>
      <c r="B51" s="38"/>
      <c r="C51" s="40"/>
      <c r="D51" s="36"/>
      <c r="E51" s="41"/>
      <c r="F51" s="20">
        <v>270</v>
      </c>
      <c r="G51" s="11">
        <v>0</v>
      </c>
      <c r="H51" s="11">
        <f t="shared" si="16"/>
        <v>270</v>
      </c>
      <c r="I51" s="13" t="s">
        <v>67</v>
      </c>
      <c r="J51" s="21"/>
      <c r="K51" s="1"/>
    </row>
    <row r="52" spans="1:11" ht="21" customHeight="1">
      <c r="A52" s="36"/>
      <c r="B52" s="38"/>
      <c r="C52" s="40"/>
      <c r="D52" s="36"/>
      <c r="E52" s="41"/>
      <c r="F52" s="11">
        <v>0</v>
      </c>
      <c r="G52" s="11">
        <v>0</v>
      </c>
      <c r="H52" s="11">
        <f t="shared" si="16"/>
        <v>0</v>
      </c>
      <c r="I52" s="13"/>
      <c r="J52" s="21"/>
    </row>
    <row r="53" spans="1:11" s="18" customFormat="1" ht="16">
      <c r="A53" s="14"/>
      <c r="B53" s="15" t="s">
        <v>43</v>
      </c>
      <c r="C53" s="16">
        <f>SUM(C50)</f>
        <v>0</v>
      </c>
      <c r="D53" s="16">
        <f>SUM(D50)</f>
        <v>0</v>
      </c>
      <c r="E53" s="16">
        <f>SUM(E50)</f>
        <v>0</v>
      </c>
      <c r="F53" s="16">
        <f>SUM(F50:F52)</f>
        <v>545.07999999999993</v>
      </c>
      <c r="G53" s="16">
        <f>SUM(G50:G52)</f>
        <v>0</v>
      </c>
      <c r="H53" s="16">
        <f>SUM(H50:H52)</f>
        <v>545.07999999999993</v>
      </c>
      <c r="I53" s="17"/>
      <c r="J53" s="21"/>
    </row>
    <row r="54" spans="1:11" ht="16">
      <c r="A54" s="14"/>
      <c r="B54" s="15" t="s">
        <v>2</v>
      </c>
      <c r="C54" s="16">
        <f t="shared" ref="C54:H54" si="17">SUM(C53,C49,C47,C44,C40,C38,C34,C19,C13,C10)</f>
        <v>0</v>
      </c>
      <c r="D54" s="16">
        <f t="shared" si="17"/>
        <v>0</v>
      </c>
      <c r="E54" s="16">
        <f t="shared" si="17"/>
        <v>0</v>
      </c>
      <c r="F54" s="16">
        <f>SUM(F53,F49,F47,F44,F40,F38,F34,F19,F13,F10)</f>
        <v>22299.88</v>
      </c>
      <c r="G54" s="16">
        <f t="shared" si="17"/>
        <v>0</v>
      </c>
      <c r="H54" s="16">
        <f t="shared" si="17"/>
        <v>22299.88</v>
      </c>
      <c r="I54" s="17"/>
      <c r="J54" s="21"/>
    </row>
    <row r="58" spans="1:11" ht="16">
      <c r="A58" s="28" t="s">
        <v>44</v>
      </c>
      <c r="B58" s="29"/>
      <c r="C58" s="30" t="s">
        <v>45</v>
      </c>
      <c r="D58" s="30"/>
      <c r="E58" s="30" t="s">
        <v>46</v>
      </c>
      <c r="F58" s="30"/>
      <c r="G58" s="30" t="s">
        <v>47</v>
      </c>
      <c r="H58" s="30"/>
      <c r="I58" s="22" t="s">
        <v>48</v>
      </c>
    </row>
    <row r="59" spans="1:11" ht="16">
      <c r="A59" s="31">
        <f>E54</f>
        <v>0</v>
      </c>
      <c r="B59" s="32"/>
      <c r="C59" s="32">
        <f>H54</f>
        <v>22299.88</v>
      </c>
      <c r="D59" s="32"/>
      <c r="E59" s="32">
        <f>F54</f>
        <v>22299.88</v>
      </c>
      <c r="F59" s="32"/>
      <c r="G59" s="32">
        <f>G54</f>
        <v>0</v>
      </c>
      <c r="H59" s="32"/>
      <c r="I59" s="23">
        <f>A59-C59</f>
        <v>-22299.88</v>
      </c>
      <c r="J59" s="24"/>
    </row>
    <row r="61" spans="1:11" ht="21" customHeight="1">
      <c r="A61" s="25" t="s">
        <v>49</v>
      </c>
      <c r="B61" s="18"/>
      <c r="C61" s="26" t="s">
        <v>3</v>
      </c>
      <c r="D61" s="25"/>
      <c r="E61" s="25" t="s">
        <v>50</v>
      </c>
      <c r="F61" s="25"/>
      <c r="G61" s="25" t="s">
        <v>4</v>
      </c>
      <c r="H61" s="25"/>
      <c r="I61" s="18"/>
    </row>
  </sheetData>
  <mergeCells count="65">
    <mergeCell ref="J8:J10"/>
    <mergeCell ref="C2:H2"/>
    <mergeCell ref="H4:I5"/>
    <mergeCell ref="J4:J5"/>
    <mergeCell ref="A6:A7"/>
    <mergeCell ref="B6:B7"/>
    <mergeCell ref="C6:E6"/>
    <mergeCell ref="F6:I6"/>
    <mergeCell ref="J6:J7"/>
    <mergeCell ref="A8:A9"/>
    <mergeCell ref="B8:B9"/>
    <mergeCell ref="C8:C9"/>
    <mergeCell ref="D8:D9"/>
    <mergeCell ref="E8:E9"/>
    <mergeCell ref="J14:J19"/>
    <mergeCell ref="A11:A12"/>
    <mergeCell ref="B11:B12"/>
    <mergeCell ref="C11:C12"/>
    <mergeCell ref="D11:D12"/>
    <mergeCell ref="E11:E12"/>
    <mergeCell ref="J11:J13"/>
    <mergeCell ref="A14:A18"/>
    <mergeCell ref="B14:B18"/>
    <mergeCell ref="C14:C18"/>
    <mergeCell ref="D14:D18"/>
    <mergeCell ref="E14:E18"/>
    <mergeCell ref="J35:J38"/>
    <mergeCell ref="A20:A33"/>
    <mergeCell ref="B20:B33"/>
    <mergeCell ref="C20:C33"/>
    <mergeCell ref="D20:D33"/>
    <mergeCell ref="E20:E33"/>
    <mergeCell ref="J20:J34"/>
    <mergeCell ref="A35:A37"/>
    <mergeCell ref="B35:B37"/>
    <mergeCell ref="C35:C37"/>
    <mergeCell ref="D35:D37"/>
    <mergeCell ref="E35:E37"/>
    <mergeCell ref="J45:J47"/>
    <mergeCell ref="J39:J40"/>
    <mergeCell ref="A41:A43"/>
    <mergeCell ref="B41:B43"/>
    <mergeCell ref="C41:C43"/>
    <mergeCell ref="D41:D43"/>
    <mergeCell ref="E41:E43"/>
    <mergeCell ref="J41:J44"/>
    <mergeCell ref="A45:A46"/>
    <mergeCell ref="B45:B46"/>
    <mergeCell ref="C45:C46"/>
    <mergeCell ref="D45:D46"/>
    <mergeCell ref="E45:E46"/>
    <mergeCell ref="J48:J49"/>
    <mergeCell ref="A50:A52"/>
    <mergeCell ref="B50:B52"/>
    <mergeCell ref="C50:C52"/>
    <mergeCell ref="D50:D52"/>
    <mergeCell ref="E50:E52"/>
    <mergeCell ref="A58:B58"/>
    <mergeCell ref="C58:D58"/>
    <mergeCell ref="E58:F58"/>
    <mergeCell ref="G58:H58"/>
    <mergeCell ref="A59:B59"/>
    <mergeCell ref="C59:D59"/>
    <mergeCell ref="E59:F59"/>
    <mergeCell ref="G59:H59"/>
  </mergeCells>
  <phoneticPr fontId="5" type="noConversion"/>
  <pageMargins left="0.7" right="0.7" top="0.75" bottom="0.75" header="0.3" footer="0.3"/>
  <pageSetup paperSize="9" scale="4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2025-10-17T09:20:24Z</cp:lastPrinted>
  <dcterms:created xsi:type="dcterms:W3CDTF">2014-04-15T08:52:00Z</dcterms:created>
  <dcterms:modified xsi:type="dcterms:W3CDTF">2025-12-09T06:50:16Z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