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autoCompressPictures="0"/>
  <bookViews>
    <workbookView xWindow="0" yWindow="0" windowWidth="25600" windowHeight="1606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员工差旅明细!$A$1:$K$45</definedName>
  </definedName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H29" i="3" l="1"/>
  <c r="J36" i="2"/>
  <c r="I42" i="2"/>
  <c r="I43" i="2"/>
  <c r="I44" i="2"/>
  <c r="H44" i="2"/>
  <c r="J37" i="2"/>
  <c r="F36" i="2"/>
  <c r="H26" i="2"/>
  <c r="B29" i="2"/>
  <c r="I26" i="2"/>
  <c r="G29" i="2"/>
  <c r="K29" i="2"/>
  <c r="G26" i="2"/>
  <c r="E45" i="3"/>
  <c r="E52" i="3"/>
  <c r="E41" i="3"/>
  <c r="E44" i="3"/>
  <c r="E38" i="3"/>
  <c r="E40" i="3"/>
  <c r="E33" i="3"/>
  <c r="E37" i="3"/>
  <c r="E28" i="3"/>
  <c r="E32" i="3"/>
  <c r="E25" i="3"/>
  <c r="E27" i="3"/>
  <c r="E22" i="3"/>
  <c r="E24" i="3"/>
  <c r="E17" i="3"/>
  <c r="E21" i="3"/>
  <c r="E14" i="3"/>
  <c r="E16" i="3"/>
  <c r="E8" i="3"/>
  <c r="E13" i="3"/>
  <c r="E53" i="3"/>
  <c r="A58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3" i="3"/>
  <c r="C58" i="3"/>
  <c r="I58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<sst xmlns="http://schemas.openxmlformats.org/spreadsheetml/2006/main" count="135" uniqueCount="115">
  <si>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</si>
  <si>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</si>
  <si>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</si>
  <si>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</si>
  <si>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</si>
  <si>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</si>
  <si>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</si>
  <si>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</si>
  <si>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</si>
  <si>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</si>
  <si>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</si>
  <si>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</si>
  <si>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</si>
  <si>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</si>
  <si>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</si>
  <si>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</si>
  <si>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</si>
  <si>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</si>
  <si>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</si>
  <si>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</si>
  <si>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</si>
  <si>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</si>
  <si>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</si>
  <si>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</si>
  <si>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</si>
  <si>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</si>
  <si>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</si>
  <si>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</si>
  <si>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</si>
  <si>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</si>
  <si>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</si>
  <si>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</si>
  <si>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</si>
  <si>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</si>
  <si>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</si>
  <si>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</si>
  <si>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</si>
  <si>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</si>
  <si>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</si>
  <si>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</si>
  <si>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</si>
  <si>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</si>
  <si>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</si>
  <si>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</si>
  <si>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</si>
  <si>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</si>
  <si>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</si>
  <si>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</si>
  <si>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</si>
  <si>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</si>
  <si>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</si>
  <si>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</si>
  <si>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</si>
  <si>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</si>
  <si>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</si>
  <si>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</si>
  <si>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</si>
  <si>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北京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</si>
  <si>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</si>
  <si>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</si>
  <si>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</si>
  <si>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</si>
  <si>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</si>
  <si>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</si>
  <si>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</si>
  <si>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</si>
  <si>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</si>
  <si>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</si>
  <si>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</si>
  <si>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</si>
  <si>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</si>
  <si>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</si>
  <si>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</si>
  <si>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</si>
  <si>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</si>
  <si>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</si>
  <si>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</si>
  <si>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</si>
  <si>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</si>
  <si>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</si>
  <si>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</si>
  <si>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</si>
  <si>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</si>
  <si>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西安</t>
    <rPh sb="0" eb="1">
      <t>xi</t>
    </rPh>
    <rPh sb="1" eb="2">
      <t>an</t>
    </rPh>
    <phoneticPr fontId="12" type="noConversion"/>
  </si>
  <si>
    <t>西安</t>
    <rPh sb="0" eb="1">
      <t>xian</t>
    </rPh>
    <phoneticPr fontId="12" type="noConversion"/>
  </si>
  <si>
    <t>经理</t>
    <phoneticPr fontId="12" type="noConversion"/>
  </si>
  <si>
    <t>张蓉蓉</t>
    <phoneticPr fontId="12" type="noConversion"/>
  </si>
  <si>
    <t>2018年3月17-20日</t>
    <phoneticPr fontId="12" type="noConversion"/>
  </si>
  <si>
    <t>物料快递</t>
    <phoneticPr fontId="12" type="noConversion"/>
  </si>
  <si>
    <t>物料搬运费</t>
    <phoneticPr fontId="12" type="noConversion"/>
  </si>
  <si>
    <t>物料车费</t>
    <phoneticPr fontId="12" type="noConversion"/>
  </si>
  <si>
    <t>兼职</t>
    <phoneticPr fontId="12" type="noConversion"/>
  </si>
  <si>
    <t>搬运工</t>
    <phoneticPr fontId="12" type="noConversion"/>
  </si>
  <si>
    <t>淘宝毛绒玩具、服装道具，</t>
    <phoneticPr fontId="12" type="noConversion"/>
  </si>
  <si>
    <t>桌椅租赁</t>
    <phoneticPr fontId="12" type="noConversion"/>
  </si>
  <si>
    <t>衣架，穿衣镜</t>
    <phoneticPr fontId="12" type="noConversion"/>
  </si>
  <si>
    <t>椅背贴</t>
    <phoneticPr fontId="12" type="noConversion"/>
  </si>
  <si>
    <t>木质画架</t>
    <phoneticPr fontId="12" type="noConversion"/>
  </si>
  <si>
    <t>福州</t>
    <phoneticPr fontId="12" type="noConversion"/>
  </si>
  <si>
    <t>2019年03月14日-20日</t>
    <rPh sb="4" eb="5">
      <t>nian</t>
    </rPh>
    <rPh sb="7" eb="8">
      <t>yue</t>
    </rPh>
    <rPh sb="10" eb="11">
      <t>ri</t>
    </rPh>
    <rPh sb="14" eb="15">
      <t>ri</t>
    </rPh>
    <phoneticPr fontId="12" type="noConversion"/>
  </si>
  <si>
    <t>201903/25</t>
    <phoneticPr fontId="12" type="noConversion"/>
  </si>
  <si>
    <t>3月14日、15日、18日、19日、20日</t>
    <rPh sb="1" eb="2">
      <t>yue</t>
    </rPh>
    <rPh sb="4" eb="5">
      <t>ri</t>
    </rPh>
    <rPh sb="8" eb="9">
      <t>ri</t>
    </rPh>
    <rPh sb="12" eb="13">
      <t>ri</t>
    </rPh>
    <phoneticPr fontId="12" type="noConversion"/>
  </si>
  <si>
    <t>3月16日、17日</t>
    <rPh sb="1" eb="2">
      <t>yue</t>
    </rPh>
    <rPh sb="4" eb="5">
      <t>ri</t>
    </rPh>
    <rPh sb="8" eb="9">
      <t>ri</t>
    </rPh>
    <phoneticPr fontId="12" type="noConversion"/>
  </si>
  <si>
    <t>3月14日家-机场</t>
    <phoneticPr fontId="12" type="noConversion"/>
  </si>
  <si>
    <t>3月15日展馆-酒店</t>
    <phoneticPr fontId="12" type="noConversion"/>
  </si>
  <si>
    <t>3月18日展馆-体育场</t>
    <phoneticPr fontId="12" type="noConversion"/>
  </si>
  <si>
    <t>3月18日体育场-酒店</t>
    <phoneticPr fontId="12" type="noConversion"/>
  </si>
  <si>
    <t>3月19日酒店-卡宾斯基酒店</t>
    <phoneticPr fontId="12" type="noConversion"/>
  </si>
  <si>
    <t>3月19日展馆-酒店</t>
    <phoneticPr fontId="12" type="noConversion"/>
  </si>
  <si>
    <t>3月20日机场-家</t>
    <phoneticPr fontId="12" type="noConversion"/>
  </si>
  <si>
    <t>市内交通（打车）</t>
    <phoneticPr fontId="12" type="noConversion"/>
  </si>
  <si>
    <t>3月15日 郭艳雷、高亚琳、张蓉蓉</t>
    <phoneticPr fontId="12" type="noConversion"/>
  </si>
  <si>
    <t>3月16日，高原、于畅、郭艳雷、高亚琳，张蓉蓉</t>
    <phoneticPr fontId="12" type="noConversion"/>
  </si>
  <si>
    <t>3月13、14日餐费张蓉蓉</t>
    <phoneticPr fontId="12" type="noConversion"/>
  </si>
  <si>
    <t>HMZA-190314-BLL686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</si>
</sst>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theme="11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 wrapText="1"/>
    </xf>
    <xf numFmtId="0" fontId="3" fillId="3" borderId="7" xfId="2" applyFont="1" applyFill="1" applyBorder="1" applyAlignment="1">
      <alignment horizontal="center" vertical="center" wrapText="1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178" fontId="3" fillId="3" borderId="15" xfId="2" applyNumberFormat="1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</cellXfs>
  <cellStyles count="14">
    <cellStyle name="常规 2" xfId="1"/>
    <cellStyle name="常规 3" xfId="2"/>
    <cellStyle name="常规 4" xfId="3"/>
    <cellStyle name="超链接" xfId="4" builtinId="8" hidden="1"/>
    <cellStyle name="超链接" xfId="6" builtinId="8" hidden="1"/>
    <cellStyle name="超链接" xfId="8" builtinId="8" hidden="1"/>
    <cellStyle name="超链接" xfId="10" builtinId="8" hidden="1"/>
    <cellStyle name="超链接" xfId="12" builtinId="8" hidden="1"/>
    <cellStyle name="访问过的超链接" xfId="5" builtinId="9" hidden="1"/>
    <cellStyle name="访问过的超链接" xfId="7" builtinId="9" hidden="1"/>
    <cellStyle name="访问过的超链接" xfId="9" builtinId="9" hidden="1"/>
    <cellStyle name="访问过的超链接" xfId="11" builtinId="9" hidden="1"/>
    <cellStyle name="访问过的超链接" xfId="13" builtinId="9" hidden="1"/>
    <cellStyle name="普通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0"/>
  <sheetViews>
    <sheetView topLeftCell="A6" workbookViewId="0">
      <selection activeCell="G29" sqref="G29"/>
    </sheetView>
  </sheetViews>
  <sheetFormatPr baseColWidth="10" defaultColWidth="9" defaultRowHeight="21" customHeight="1" x14ac:dyDescent="0"/>
  <cols>
    <col min="1" max="1" width="9" style="31"/>
    <col min="2" max="2" width="16.6640625" customWidth="1"/>
    <col min="3" max="3" width="10.83203125" style="32" bestFit="1" customWidth="1"/>
    <col min="5" max="5" width="10.33203125" customWidth="1"/>
    <col min="9" max="9" width="24.83203125" customWidth="1"/>
    <col min="10" max="10" width="39.5" customWidth="1"/>
  </cols>
  <sheetData>
    <row r="2" spans="1:12" ht="21" customHeight="1">
      <c r="C2" s="81" t="s">
        <v>0</v>
      </c>
      <c r="D2" s="81"/>
      <c r="E2" s="81"/>
      <c r="F2" s="81"/>
      <c r="G2" s="81"/>
      <c r="H2" s="81"/>
      <c r="I2" s="44"/>
      <c r="J2" s="44"/>
      <c r="K2" s="44"/>
      <c r="L2" s="44"/>
    </row>
    <row r="4" spans="1:12" ht="21" customHeight="1">
      <c r="H4" s="63" t="s">
        <v>1</v>
      </c>
      <c r="I4" s="63"/>
      <c r="J4" s="63" t="s">
        <v>2</v>
      </c>
    </row>
    <row r="5" spans="1:12" ht="21" customHeight="1">
      <c r="H5" s="64"/>
      <c r="I5" s="64"/>
      <c r="J5" s="64"/>
    </row>
    <row r="6" spans="1:12" ht="21" customHeight="1">
      <c r="A6" s="78" t="s">
        <v>3</v>
      </c>
      <c r="B6" s="68" t="s">
        <v>4</v>
      </c>
      <c r="C6" s="82" t="s">
        <v>5</v>
      </c>
      <c r="D6" s="82"/>
      <c r="E6" s="82"/>
      <c r="F6" s="83" t="s">
        <v>6</v>
      </c>
      <c r="G6" s="83"/>
      <c r="H6" s="83"/>
      <c r="I6" s="83"/>
      <c r="J6" s="68" t="s">
        <v>7</v>
      </c>
    </row>
    <row r="7" spans="1:12" ht="21" customHeight="1">
      <c r="A7" s="78"/>
      <c r="B7" s="68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8"/>
    </row>
    <row r="8" spans="1:12" ht="21" customHeight="1">
      <c r="A8" s="79">
        <v>1</v>
      </c>
      <c r="B8" s="75" t="s">
        <v>15</v>
      </c>
      <c r="C8" s="69">
        <v>0</v>
      </c>
      <c r="D8" s="72"/>
      <c r="E8" s="69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57" t="s">
        <v>16</v>
      </c>
    </row>
    <row r="9" spans="1:12" ht="21" customHeight="1">
      <c r="A9" s="79"/>
      <c r="B9" s="75"/>
      <c r="C9" s="69"/>
      <c r="D9" s="72"/>
      <c r="E9" s="69"/>
      <c r="F9" s="37">
        <v>0</v>
      </c>
      <c r="G9" s="37">
        <v>0</v>
      </c>
      <c r="H9" s="37">
        <f t="shared" si="0"/>
        <v>0</v>
      </c>
      <c r="I9" s="45"/>
      <c r="J9" s="58"/>
    </row>
    <row r="10" spans="1:12" ht="21" customHeight="1">
      <c r="A10" s="79"/>
      <c r="B10" s="75"/>
      <c r="C10" s="69"/>
      <c r="D10" s="72"/>
      <c r="E10" s="69"/>
      <c r="F10" s="37">
        <v>0</v>
      </c>
      <c r="G10" s="37">
        <v>0</v>
      </c>
      <c r="H10" s="37">
        <f t="shared" si="0"/>
        <v>0</v>
      </c>
      <c r="I10" s="45"/>
      <c r="J10" s="58"/>
    </row>
    <row r="11" spans="1:12" ht="21" customHeight="1">
      <c r="A11" s="79"/>
      <c r="B11" s="75"/>
      <c r="C11" s="69"/>
      <c r="D11" s="72"/>
      <c r="E11" s="69"/>
      <c r="F11" s="37">
        <v>0</v>
      </c>
      <c r="G11" s="37">
        <v>0</v>
      </c>
      <c r="H11" s="37">
        <f t="shared" si="0"/>
        <v>0</v>
      </c>
      <c r="I11" s="45"/>
      <c r="J11" s="58"/>
    </row>
    <row r="12" spans="1:12" ht="21" customHeight="1">
      <c r="A12" s="79"/>
      <c r="B12" s="75"/>
      <c r="C12" s="69"/>
      <c r="D12" s="72"/>
      <c r="E12" s="69"/>
      <c r="F12" s="37">
        <v>0</v>
      </c>
      <c r="G12" s="37">
        <v>0</v>
      </c>
      <c r="H12" s="37">
        <f t="shared" si="0"/>
        <v>0</v>
      </c>
      <c r="I12" s="45"/>
      <c r="J12" s="58"/>
    </row>
    <row r="13" spans="1:12" s="30" customFormat="1" ht="21" customHeight="1">
      <c r="A13" s="38"/>
      <c r="B13" s="39" t="s">
        <v>17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59"/>
    </row>
    <row r="14" spans="1:12" ht="21" customHeight="1">
      <c r="A14" s="73">
        <v>2</v>
      </c>
      <c r="B14" s="87" t="s">
        <v>18</v>
      </c>
      <c r="C14" s="70">
        <v>0</v>
      </c>
      <c r="D14" s="73"/>
      <c r="E14" s="70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57" t="s">
        <v>19</v>
      </c>
    </row>
    <row r="15" spans="1:12" ht="21" customHeight="1">
      <c r="A15" s="74"/>
      <c r="B15" s="88"/>
      <c r="C15" s="71"/>
      <c r="D15" s="74"/>
      <c r="E15" s="71"/>
      <c r="F15" s="37">
        <v>0</v>
      </c>
      <c r="G15" s="37">
        <v>0</v>
      </c>
      <c r="H15" s="37">
        <f t="shared" ref="H15" si="3">F15+G15</f>
        <v>0</v>
      </c>
      <c r="I15" s="45"/>
      <c r="J15" s="58"/>
    </row>
    <row r="16" spans="1:12" s="30" customFormat="1" ht="21" customHeight="1">
      <c r="A16" s="38"/>
      <c r="B16" s="39" t="s">
        <v>20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9"/>
    </row>
    <row r="17" spans="1:10" ht="21" customHeight="1">
      <c r="A17" s="79">
        <v>3</v>
      </c>
      <c r="B17" s="75" t="s">
        <v>21</v>
      </c>
      <c r="C17" s="69">
        <v>0</v>
      </c>
      <c r="D17" s="72"/>
      <c r="E17" s="69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65" t="s">
        <v>22</v>
      </c>
    </row>
    <row r="18" spans="1:10" ht="21" customHeight="1">
      <c r="A18" s="79"/>
      <c r="B18" s="75"/>
      <c r="C18" s="69"/>
      <c r="D18" s="72"/>
      <c r="E18" s="69"/>
      <c r="F18" s="37">
        <v>0</v>
      </c>
      <c r="G18" s="37">
        <v>0</v>
      </c>
      <c r="H18" s="37">
        <f t="shared" si="0"/>
        <v>0</v>
      </c>
      <c r="I18" s="45"/>
      <c r="J18" s="66"/>
    </row>
    <row r="19" spans="1:10" ht="21" customHeight="1">
      <c r="A19" s="79"/>
      <c r="B19" s="75"/>
      <c r="C19" s="69"/>
      <c r="D19" s="72"/>
      <c r="E19" s="69"/>
      <c r="F19" s="37">
        <v>0</v>
      </c>
      <c r="G19" s="37">
        <v>0</v>
      </c>
      <c r="H19" s="37">
        <f t="shared" si="0"/>
        <v>0</v>
      </c>
      <c r="I19" s="45"/>
      <c r="J19" s="66"/>
    </row>
    <row r="20" spans="1:10" ht="21" customHeight="1">
      <c r="A20" s="79"/>
      <c r="B20" s="75"/>
      <c r="C20" s="69"/>
      <c r="D20" s="72"/>
      <c r="E20" s="69"/>
      <c r="F20" s="37">
        <v>0</v>
      </c>
      <c r="G20" s="37">
        <v>0</v>
      </c>
      <c r="H20" s="37">
        <f t="shared" si="0"/>
        <v>0</v>
      </c>
      <c r="I20" s="45"/>
      <c r="J20" s="66"/>
    </row>
    <row r="21" spans="1:10" s="30" customFormat="1" ht="21" customHeight="1">
      <c r="A21" s="38"/>
      <c r="B21" s="39" t="s">
        <v>23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67"/>
    </row>
    <row r="22" spans="1:10" ht="21" customHeight="1">
      <c r="A22" s="79">
        <v>4</v>
      </c>
      <c r="B22" s="75" t="s">
        <v>24</v>
      </c>
      <c r="C22" s="69">
        <v>0</v>
      </c>
      <c r="D22" s="72"/>
      <c r="E22" s="69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65" t="s">
        <v>25</v>
      </c>
    </row>
    <row r="23" spans="1:10" ht="21" customHeight="1">
      <c r="A23" s="79"/>
      <c r="B23" s="75"/>
      <c r="C23" s="69"/>
      <c r="D23" s="72"/>
      <c r="E23" s="69"/>
      <c r="F23" s="37">
        <v>0</v>
      </c>
      <c r="G23" s="37">
        <v>0</v>
      </c>
      <c r="H23" s="37">
        <f t="shared" si="0"/>
        <v>0</v>
      </c>
      <c r="I23" s="45"/>
      <c r="J23" s="66"/>
    </row>
    <row r="24" spans="1:10" s="30" customFormat="1" ht="21" customHeight="1">
      <c r="A24" s="38"/>
      <c r="B24" s="39" t="s">
        <v>26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67"/>
    </row>
    <row r="25" spans="1:10" ht="21" customHeight="1">
      <c r="A25" s="73">
        <v>5</v>
      </c>
      <c r="B25" s="87" t="s">
        <v>27</v>
      </c>
      <c r="C25" s="70">
        <v>15000</v>
      </c>
      <c r="D25" s="73">
        <v>1</v>
      </c>
      <c r="E25" s="70">
        <f t="shared" si="2"/>
        <v>15000</v>
      </c>
      <c r="F25" s="37">
        <v>0</v>
      </c>
      <c r="G25" s="37">
        <v>380.8</v>
      </c>
      <c r="H25" s="37">
        <f t="shared" si="0"/>
        <v>380.8</v>
      </c>
      <c r="I25" s="45" t="s">
        <v>93</v>
      </c>
      <c r="J25" s="57" t="s">
        <v>28</v>
      </c>
    </row>
    <row r="26" spans="1:10" ht="21" customHeight="1">
      <c r="A26" s="74"/>
      <c r="B26" s="88"/>
      <c r="C26" s="71"/>
      <c r="D26" s="74"/>
      <c r="E26" s="71"/>
      <c r="F26" s="37">
        <v>0</v>
      </c>
      <c r="G26" s="37">
        <v>0</v>
      </c>
      <c r="H26" s="37">
        <f t="shared" ref="H26" si="8">F26+G26</f>
        <v>0</v>
      </c>
      <c r="I26" s="45"/>
      <c r="J26" s="58"/>
    </row>
    <row r="27" spans="1:10" s="30" customFormat="1" ht="21" customHeight="1">
      <c r="A27" s="38"/>
      <c r="B27" s="39" t="s">
        <v>29</v>
      </c>
      <c r="C27" s="40">
        <f>SUM(C25)</f>
        <v>15000</v>
      </c>
      <c r="D27" s="40">
        <f t="shared" ref="D27:E27" si="9">SUM(D25)</f>
        <v>1</v>
      </c>
      <c r="E27" s="40">
        <f t="shared" si="9"/>
        <v>15000</v>
      </c>
      <c r="F27" s="40">
        <f>SUM(F25:F26)</f>
        <v>0</v>
      </c>
      <c r="G27" s="40">
        <f>SUM(G25:G26)</f>
        <v>380.8</v>
      </c>
      <c r="H27" s="40">
        <f t="shared" ref="H27" si="10">SUM(H25:H26)</f>
        <v>380.8</v>
      </c>
      <c r="I27" s="46"/>
      <c r="J27" s="59"/>
    </row>
    <row r="28" spans="1:10" ht="21" customHeight="1">
      <c r="A28" s="79">
        <v>6</v>
      </c>
      <c r="B28" s="75" t="s">
        <v>30</v>
      </c>
      <c r="C28" s="69">
        <v>10000</v>
      </c>
      <c r="D28" s="72">
        <v>1</v>
      </c>
      <c r="E28" s="69">
        <f t="shared" si="2"/>
        <v>10000</v>
      </c>
      <c r="F28" s="37">
        <v>0</v>
      </c>
      <c r="G28" s="37">
        <v>8900</v>
      </c>
      <c r="H28" s="37">
        <f t="shared" si="0"/>
        <v>8900</v>
      </c>
      <c r="I28" s="45" t="s">
        <v>91</v>
      </c>
      <c r="J28" s="57" t="s">
        <v>31</v>
      </c>
    </row>
    <row r="29" spans="1:10" ht="21" customHeight="1">
      <c r="A29" s="79"/>
      <c r="B29" s="75"/>
      <c r="C29" s="69"/>
      <c r="D29" s="72"/>
      <c r="E29" s="69"/>
      <c r="F29" s="37">
        <v>0</v>
      </c>
      <c r="G29" s="37">
        <v>0</v>
      </c>
      <c r="H29" s="50">
        <f t="shared" si="0"/>
        <v>0</v>
      </c>
      <c r="I29" s="45" t="s">
        <v>92</v>
      </c>
      <c r="J29" s="66"/>
    </row>
    <row r="30" spans="1:10" ht="21" customHeight="1">
      <c r="A30" s="79"/>
      <c r="B30" s="75"/>
      <c r="C30" s="69"/>
      <c r="D30" s="72"/>
      <c r="E30" s="69"/>
      <c r="F30" s="37">
        <v>0</v>
      </c>
      <c r="G30" s="37">
        <v>0</v>
      </c>
      <c r="H30" s="37">
        <f t="shared" si="0"/>
        <v>0</v>
      </c>
      <c r="I30" s="45"/>
      <c r="J30" s="66"/>
    </row>
    <row r="31" spans="1:10" ht="21" customHeight="1">
      <c r="A31" s="79"/>
      <c r="B31" s="75"/>
      <c r="C31" s="69"/>
      <c r="D31" s="72"/>
      <c r="E31" s="69"/>
      <c r="F31" s="37">
        <v>0</v>
      </c>
      <c r="G31" s="37">
        <v>0</v>
      </c>
      <c r="H31" s="37">
        <f t="shared" si="0"/>
        <v>0</v>
      </c>
      <c r="I31" s="45"/>
      <c r="J31" s="66"/>
    </row>
    <row r="32" spans="1:10" s="30" customFormat="1" ht="21" customHeight="1">
      <c r="A32" s="38"/>
      <c r="B32" s="39" t="s">
        <v>32</v>
      </c>
      <c r="C32" s="40">
        <f>SUM(C28)</f>
        <v>10000</v>
      </c>
      <c r="D32" s="40">
        <f t="shared" ref="D32:E32" si="11">SUM(D28)</f>
        <v>1</v>
      </c>
      <c r="E32" s="40">
        <f t="shared" si="11"/>
        <v>10000</v>
      </c>
      <c r="F32" s="40">
        <f>SUM(F28:F31)</f>
        <v>0</v>
      </c>
      <c r="G32" s="40">
        <f t="shared" ref="G32:H32" si="12">SUM(G28:G31)</f>
        <v>8900</v>
      </c>
      <c r="H32" s="40">
        <f t="shared" si="12"/>
        <v>8900</v>
      </c>
      <c r="I32" s="46"/>
      <c r="J32" s="67"/>
    </row>
    <row r="33" spans="1:10" ht="21" customHeight="1">
      <c r="A33" s="79">
        <v>7</v>
      </c>
      <c r="B33" s="75" t="s">
        <v>33</v>
      </c>
      <c r="C33" s="69">
        <v>1000</v>
      </c>
      <c r="D33" s="72">
        <v>1</v>
      </c>
      <c r="E33" s="69">
        <f t="shared" si="2"/>
        <v>1000</v>
      </c>
      <c r="F33" s="37">
        <v>0</v>
      </c>
      <c r="G33" s="37">
        <v>0</v>
      </c>
      <c r="H33" s="37">
        <f t="shared" si="0"/>
        <v>0</v>
      </c>
      <c r="I33" s="45" t="s">
        <v>96</v>
      </c>
      <c r="J33" s="60"/>
    </row>
    <row r="34" spans="1:10" ht="21" customHeight="1">
      <c r="A34" s="79"/>
      <c r="B34" s="75"/>
      <c r="C34" s="69"/>
      <c r="D34" s="72"/>
      <c r="E34" s="69"/>
      <c r="F34" s="37">
        <v>0</v>
      </c>
      <c r="G34" s="37">
        <v>0</v>
      </c>
      <c r="H34" s="37">
        <f t="shared" si="0"/>
        <v>0</v>
      </c>
      <c r="I34" s="45"/>
      <c r="J34" s="61"/>
    </row>
    <row r="35" spans="1:10" ht="21" customHeight="1">
      <c r="A35" s="79"/>
      <c r="B35" s="75"/>
      <c r="C35" s="69"/>
      <c r="D35" s="72"/>
      <c r="E35" s="69"/>
      <c r="F35" s="37">
        <v>0</v>
      </c>
      <c r="G35" s="37">
        <v>0</v>
      </c>
      <c r="H35" s="37">
        <f t="shared" si="0"/>
        <v>0</v>
      </c>
      <c r="I35" s="45"/>
      <c r="J35" s="61"/>
    </row>
    <row r="36" spans="1:10" ht="21" customHeight="1">
      <c r="A36" s="79"/>
      <c r="B36" s="75"/>
      <c r="C36" s="69"/>
      <c r="D36" s="72"/>
      <c r="E36" s="69"/>
      <c r="F36" s="37">
        <v>0</v>
      </c>
      <c r="G36" s="37">
        <v>0</v>
      </c>
      <c r="H36" s="37">
        <f t="shared" si="0"/>
        <v>0</v>
      </c>
      <c r="I36" s="45"/>
      <c r="J36" s="61"/>
    </row>
    <row r="37" spans="1:10" s="30" customFormat="1" ht="21" customHeight="1">
      <c r="A37" s="38"/>
      <c r="B37" s="39" t="s">
        <v>34</v>
      </c>
      <c r="C37" s="40">
        <f>SUM(C33)</f>
        <v>1000</v>
      </c>
      <c r="D37" s="40">
        <f t="shared" ref="D37:E37" si="13">SUM(D33)</f>
        <v>1</v>
      </c>
      <c r="E37" s="40">
        <f t="shared" si="13"/>
        <v>1000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62"/>
    </row>
    <row r="38" spans="1:10" ht="21" customHeight="1">
      <c r="A38" s="79">
        <v>8</v>
      </c>
      <c r="B38" s="75" t="s">
        <v>35</v>
      </c>
      <c r="C38" s="69">
        <v>0</v>
      </c>
      <c r="D38" s="72"/>
      <c r="E38" s="69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65" t="s">
        <v>36</v>
      </c>
    </row>
    <row r="39" spans="1:10" ht="21" customHeight="1">
      <c r="A39" s="79"/>
      <c r="B39" s="75"/>
      <c r="C39" s="69"/>
      <c r="D39" s="72"/>
      <c r="E39" s="69"/>
      <c r="F39" s="37">
        <v>0</v>
      </c>
      <c r="G39" s="37">
        <v>0</v>
      </c>
      <c r="H39" s="37">
        <f t="shared" si="0"/>
        <v>0</v>
      </c>
      <c r="I39" s="45"/>
      <c r="J39" s="66"/>
    </row>
    <row r="40" spans="1:10" s="30" customFormat="1" ht="21" customHeight="1">
      <c r="A40" s="38"/>
      <c r="B40" s="39" t="s">
        <v>37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67"/>
    </row>
    <row r="41" spans="1:10" ht="21" customHeight="1">
      <c r="A41" s="79">
        <v>9</v>
      </c>
      <c r="B41" s="75" t="s">
        <v>38</v>
      </c>
      <c r="C41" s="69">
        <v>0</v>
      </c>
      <c r="D41" s="72"/>
      <c r="E41" s="69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57" t="s">
        <v>39</v>
      </c>
    </row>
    <row r="42" spans="1:10" ht="21" customHeight="1">
      <c r="A42" s="79"/>
      <c r="B42" s="75"/>
      <c r="C42" s="69"/>
      <c r="D42" s="72"/>
      <c r="E42" s="69"/>
      <c r="F42" s="37">
        <v>0</v>
      </c>
      <c r="G42" s="37">
        <v>0</v>
      </c>
      <c r="H42" s="37">
        <f t="shared" si="0"/>
        <v>0</v>
      </c>
      <c r="I42" s="45"/>
      <c r="J42" s="58"/>
    </row>
    <row r="43" spans="1:10" ht="21" customHeight="1">
      <c r="A43" s="79"/>
      <c r="B43" s="75"/>
      <c r="C43" s="69"/>
      <c r="D43" s="72"/>
      <c r="E43" s="69"/>
      <c r="F43" s="37">
        <v>0</v>
      </c>
      <c r="G43" s="37">
        <v>0</v>
      </c>
      <c r="H43" s="37">
        <f t="shared" si="0"/>
        <v>0</v>
      </c>
      <c r="I43" s="45"/>
      <c r="J43" s="58"/>
    </row>
    <row r="44" spans="1:10" s="30" customFormat="1" ht="21" customHeight="1">
      <c r="A44" s="38"/>
      <c r="B44" s="39" t="s">
        <v>40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59"/>
    </row>
    <row r="45" spans="1:10" ht="21" customHeight="1">
      <c r="A45" s="73">
        <v>10</v>
      </c>
      <c r="B45" s="75" t="s">
        <v>41</v>
      </c>
      <c r="C45" s="69">
        <v>14000</v>
      </c>
      <c r="D45" s="72">
        <v>1</v>
      </c>
      <c r="E45" s="69">
        <f t="shared" si="2"/>
        <v>14000</v>
      </c>
      <c r="F45" s="37">
        <v>0</v>
      </c>
      <c r="G45" s="37">
        <v>0</v>
      </c>
      <c r="H45" s="37">
        <f t="shared" si="0"/>
        <v>0</v>
      </c>
      <c r="I45" s="45" t="s">
        <v>88</v>
      </c>
      <c r="J45" s="60"/>
    </row>
    <row r="46" spans="1:10" ht="21" customHeight="1">
      <c r="A46" s="80"/>
      <c r="B46" s="75"/>
      <c r="C46" s="69"/>
      <c r="D46" s="72"/>
      <c r="E46" s="69"/>
      <c r="F46" s="37">
        <v>0</v>
      </c>
      <c r="G46" s="37">
        <v>0</v>
      </c>
      <c r="H46" s="37">
        <f t="shared" ref="H46:H51" si="19">F46+G46</f>
        <v>0</v>
      </c>
      <c r="I46" s="45" t="s">
        <v>89</v>
      </c>
      <c r="J46" s="61"/>
    </row>
    <row r="47" spans="1:10" ht="21" customHeight="1">
      <c r="A47" s="80"/>
      <c r="B47" s="75"/>
      <c r="C47" s="69"/>
      <c r="D47" s="72"/>
      <c r="E47" s="69"/>
      <c r="F47" s="37">
        <v>0</v>
      </c>
      <c r="G47" s="37">
        <v>0</v>
      </c>
      <c r="H47" s="37">
        <f t="shared" si="19"/>
        <v>0</v>
      </c>
      <c r="I47" s="45" t="s">
        <v>90</v>
      </c>
      <c r="J47" s="61"/>
    </row>
    <row r="48" spans="1:10" ht="21" customHeight="1">
      <c r="A48" s="80"/>
      <c r="B48" s="75"/>
      <c r="C48" s="69"/>
      <c r="D48" s="72"/>
      <c r="E48" s="69"/>
      <c r="F48" s="37">
        <v>0</v>
      </c>
      <c r="G48" s="37">
        <v>0</v>
      </c>
      <c r="H48" s="37">
        <f t="shared" si="19"/>
        <v>0</v>
      </c>
      <c r="I48" s="45" t="s">
        <v>94</v>
      </c>
      <c r="J48" s="61"/>
    </row>
    <row r="49" spans="1:10" ht="21" customHeight="1">
      <c r="A49" s="80"/>
      <c r="B49" s="75"/>
      <c r="C49" s="69"/>
      <c r="D49" s="72"/>
      <c r="E49" s="69"/>
      <c r="F49" s="37">
        <v>0</v>
      </c>
      <c r="G49" s="37">
        <v>0</v>
      </c>
      <c r="H49" s="37">
        <f t="shared" si="19"/>
        <v>0</v>
      </c>
      <c r="I49" s="45" t="s">
        <v>95</v>
      </c>
      <c r="J49" s="61"/>
    </row>
    <row r="50" spans="1:10" ht="21" customHeight="1">
      <c r="A50" s="80"/>
      <c r="B50" s="75"/>
      <c r="C50" s="69"/>
      <c r="D50" s="72"/>
      <c r="E50" s="69"/>
      <c r="F50" s="37">
        <v>0</v>
      </c>
      <c r="G50" s="37">
        <v>0</v>
      </c>
      <c r="H50" s="37">
        <f t="shared" si="19"/>
        <v>0</v>
      </c>
      <c r="I50" s="45" t="s">
        <v>97</v>
      </c>
      <c r="J50" s="61"/>
    </row>
    <row r="51" spans="1:10" ht="21" customHeight="1">
      <c r="A51" s="74"/>
      <c r="B51" s="75"/>
      <c r="C51" s="69"/>
      <c r="D51" s="72"/>
      <c r="E51" s="69"/>
      <c r="F51" s="37">
        <v>0</v>
      </c>
      <c r="G51" s="37">
        <v>0</v>
      </c>
      <c r="H51" s="37">
        <f t="shared" si="19"/>
        <v>0</v>
      </c>
      <c r="I51" s="45"/>
      <c r="J51" s="61"/>
    </row>
    <row r="52" spans="1:10" s="30" customFormat="1" ht="21" customHeight="1">
      <c r="A52" s="38"/>
      <c r="B52" s="39" t="s">
        <v>42</v>
      </c>
      <c r="C52" s="40">
        <f>SUM(C45)</f>
        <v>14000</v>
      </c>
      <c r="D52" s="40">
        <f t="shared" ref="D52:E52" si="20">SUM(D45)</f>
        <v>1</v>
      </c>
      <c r="E52" s="40">
        <f t="shared" si="20"/>
        <v>14000</v>
      </c>
      <c r="F52" s="40">
        <f>SUM(F45:F51)</f>
        <v>0</v>
      </c>
      <c r="G52" s="40">
        <f t="shared" ref="G52:H52" si="21">SUM(G45:G51)</f>
        <v>0</v>
      </c>
      <c r="H52" s="40">
        <f t="shared" si="21"/>
        <v>0</v>
      </c>
      <c r="I52" s="46"/>
      <c r="J52" s="62"/>
    </row>
    <row r="53" spans="1:10" ht="21" customHeight="1">
      <c r="A53" s="38"/>
      <c r="B53" s="39" t="s">
        <v>43</v>
      </c>
      <c r="C53" s="40">
        <f>SUM(C52,C44,C40,C37,C32,C27,C24,C21,C16,C13)</f>
        <v>40000</v>
      </c>
      <c r="D53" s="40">
        <f t="shared" ref="D53:H53" si="22">SUM(D52,D44,D40,D37,D32,D27,D24,D21,D16,D13)</f>
        <v>4</v>
      </c>
      <c r="E53" s="40">
        <f t="shared" si="22"/>
        <v>40000</v>
      </c>
      <c r="F53" s="40">
        <f t="shared" si="22"/>
        <v>0</v>
      </c>
      <c r="G53" s="40">
        <f t="shared" si="22"/>
        <v>9280.7999999999993</v>
      </c>
      <c r="H53" s="40">
        <f t="shared" si="22"/>
        <v>9280.7999999999993</v>
      </c>
      <c r="I53" s="46"/>
      <c r="J53" s="47"/>
    </row>
    <row r="57" spans="1:10" ht="21" customHeight="1">
      <c r="A57" s="84" t="s">
        <v>44</v>
      </c>
      <c r="B57" s="85"/>
      <c r="C57" s="86" t="s">
        <v>45</v>
      </c>
      <c r="D57" s="86"/>
      <c r="E57" s="86" t="s">
        <v>46</v>
      </c>
      <c r="F57" s="86"/>
      <c r="G57" s="86" t="s">
        <v>47</v>
      </c>
      <c r="H57" s="86"/>
      <c r="I57" s="48" t="s">
        <v>48</v>
      </c>
    </row>
    <row r="58" spans="1:10" ht="21" customHeight="1">
      <c r="A58" s="76">
        <f>E53</f>
        <v>40000</v>
      </c>
      <c r="B58" s="77"/>
      <c r="C58" s="77">
        <f>H53</f>
        <v>9280.7999999999993</v>
      </c>
      <c r="D58" s="77"/>
      <c r="E58" s="77">
        <f>F53</f>
        <v>0</v>
      </c>
      <c r="F58" s="77"/>
      <c r="G58" s="77">
        <f>G53</f>
        <v>9280.7999999999993</v>
      </c>
      <c r="H58" s="77"/>
      <c r="I58" s="49">
        <f>A58-C58</f>
        <v>30719.200000000001</v>
      </c>
    </row>
    <row r="60" spans="1:10" ht="21" customHeight="1">
      <c r="A60" s="41" t="s">
        <v>49</v>
      </c>
      <c r="B60" s="42"/>
      <c r="C60" s="43" t="s">
        <v>50</v>
      </c>
      <c r="D60" s="41"/>
      <c r="E60" s="41" t="s">
        <v>51</v>
      </c>
      <c r="F60" s="41"/>
      <c r="G60" s="41" t="s">
        <v>52</v>
      </c>
      <c r="H60" s="41"/>
      <c r="I60" s="4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45"/>
  <sheetViews>
    <sheetView tabSelected="1" view="pageBreakPreview" zoomScaleSheetLayoutView="100" workbookViewId="0">
      <selection activeCell="O13" sqref="O13"/>
    </sheetView>
  </sheetViews>
  <sheetFormatPr baseColWidth="10" defaultColWidth="9" defaultRowHeight="14" x14ac:dyDescent="0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6.83203125" bestFit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81" t="s">
        <v>53</v>
      </c>
      <c r="C3" s="81"/>
      <c r="D3" s="81"/>
      <c r="E3" s="81"/>
      <c r="F3" s="81"/>
      <c r="G3" s="81"/>
      <c r="H3" s="81"/>
      <c r="I3" s="81"/>
      <c r="J3" s="81"/>
      <c r="K3" s="81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>
      <c r="B5" s="3"/>
      <c r="C5" s="4"/>
      <c r="D5" s="5" t="s">
        <v>54</v>
      </c>
      <c r="E5" s="5"/>
      <c r="F5" s="102" t="s">
        <v>86</v>
      </c>
      <c r="G5" s="102"/>
      <c r="H5" s="5" t="s">
        <v>55</v>
      </c>
      <c r="I5" s="4"/>
      <c r="J5" s="102" t="s">
        <v>85</v>
      </c>
      <c r="K5" s="103"/>
    </row>
    <row r="6" spans="2:11" ht="20" customHeight="1">
      <c r="B6" s="6"/>
      <c r="C6" s="7"/>
      <c r="D6" s="8" t="s">
        <v>56</v>
      </c>
      <c r="E6" s="8"/>
      <c r="F6" s="104" t="s">
        <v>57</v>
      </c>
      <c r="G6" s="104"/>
      <c r="H6" s="8" t="s">
        <v>58</v>
      </c>
      <c r="I6" s="7"/>
      <c r="J6" s="104" t="s">
        <v>59</v>
      </c>
      <c r="K6" s="105"/>
    </row>
    <row r="7" spans="2:11" ht="20" customHeight="1">
      <c r="B7" s="6"/>
      <c r="C7" s="7"/>
      <c r="D7" s="8" t="s">
        <v>60</v>
      </c>
      <c r="E7" s="8"/>
      <c r="F7" s="104" t="s">
        <v>87</v>
      </c>
      <c r="G7" s="104"/>
      <c r="H7" s="8" t="s">
        <v>61</v>
      </c>
      <c r="I7" s="22"/>
      <c r="J7" s="106"/>
      <c r="K7" s="105"/>
    </row>
    <row r="8" spans="2:11" ht="20" customHeight="1">
      <c r="B8" s="9"/>
      <c r="C8" s="10"/>
      <c r="D8" s="11"/>
      <c r="E8" s="11"/>
      <c r="F8" s="12"/>
      <c r="G8" s="12"/>
      <c r="H8" s="11" t="s">
        <v>62</v>
      </c>
      <c r="I8" s="23"/>
      <c r="J8" s="99" t="s">
        <v>114</v>
      </c>
      <c r="K8" s="100"/>
    </row>
    <row r="9" spans="2:11" ht="20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>
      <c r="B10" s="114" t="s">
        <v>3</v>
      </c>
      <c r="C10" s="115"/>
      <c r="D10" s="14" t="s">
        <v>63</v>
      </c>
      <c r="E10" s="94" t="s">
        <v>64</v>
      </c>
      <c r="F10" s="96"/>
      <c r="G10" s="16" t="s">
        <v>65</v>
      </c>
      <c r="H10" s="15" t="s">
        <v>66</v>
      </c>
      <c r="I10" s="94" t="s">
        <v>67</v>
      </c>
      <c r="J10" s="96"/>
      <c r="K10" s="16" t="s">
        <v>68</v>
      </c>
    </row>
    <row r="11" spans="2:11" ht="20" customHeight="1">
      <c r="B11" s="122">
        <v>1</v>
      </c>
      <c r="C11" s="116"/>
      <c r="D11" s="111" t="s">
        <v>69</v>
      </c>
      <c r="E11" s="109" t="s">
        <v>70</v>
      </c>
      <c r="F11" s="110"/>
      <c r="G11" s="17"/>
      <c r="H11" s="17"/>
      <c r="I11" s="92"/>
      <c r="J11" s="93"/>
      <c r="K11" s="24"/>
    </row>
    <row r="12" spans="2:11" ht="30" customHeight="1">
      <c r="B12" s="123"/>
      <c r="C12" s="117"/>
      <c r="D12" s="112"/>
      <c r="E12" s="51"/>
      <c r="F12" s="116" t="s">
        <v>110</v>
      </c>
      <c r="G12" s="56">
        <v>94</v>
      </c>
      <c r="H12" s="56">
        <v>94</v>
      </c>
      <c r="I12" s="53"/>
      <c r="J12" s="54"/>
      <c r="K12" s="29" t="s">
        <v>103</v>
      </c>
    </row>
    <row r="13" spans="2:11" ht="30" customHeight="1">
      <c r="B13" s="123"/>
      <c r="C13" s="117"/>
      <c r="D13" s="112"/>
      <c r="E13" s="51"/>
      <c r="F13" s="117"/>
      <c r="G13" s="56">
        <v>40.56</v>
      </c>
      <c r="H13" s="56">
        <v>40.56</v>
      </c>
      <c r="I13" s="53"/>
      <c r="J13" s="54"/>
      <c r="K13" s="29" t="s">
        <v>104</v>
      </c>
    </row>
    <row r="14" spans="2:11" ht="30" customHeight="1">
      <c r="B14" s="123"/>
      <c r="C14" s="117"/>
      <c r="D14" s="112"/>
      <c r="E14" s="51"/>
      <c r="F14" s="117"/>
      <c r="G14" s="56">
        <v>31.8</v>
      </c>
      <c r="H14" s="56">
        <v>31.8</v>
      </c>
      <c r="I14" s="53"/>
      <c r="J14" s="54"/>
      <c r="K14" s="29" t="s">
        <v>105</v>
      </c>
    </row>
    <row r="15" spans="2:11" ht="30" customHeight="1">
      <c r="B15" s="123"/>
      <c r="C15" s="117"/>
      <c r="D15" s="112"/>
      <c r="E15" s="51"/>
      <c r="F15" s="117"/>
      <c r="G15" s="56">
        <v>35.1</v>
      </c>
      <c r="H15" s="56">
        <v>35.1</v>
      </c>
      <c r="I15" s="53"/>
      <c r="J15" s="54"/>
      <c r="K15" s="29" t="s">
        <v>106</v>
      </c>
    </row>
    <row r="16" spans="2:11" ht="30" customHeight="1">
      <c r="B16" s="123"/>
      <c r="C16" s="117"/>
      <c r="D16" s="112"/>
      <c r="E16" s="51"/>
      <c r="F16" s="117"/>
      <c r="G16" s="56">
        <v>24</v>
      </c>
      <c r="H16" s="56">
        <v>24</v>
      </c>
      <c r="I16" s="53"/>
      <c r="J16" s="54"/>
      <c r="K16" s="29" t="s">
        <v>107</v>
      </c>
    </row>
    <row r="17" spans="2:11" ht="30" customHeight="1">
      <c r="B17" s="123"/>
      <c r="C17" s="117"/>
      <c r="D17" s="112"/>
      <c r="E17" s="51"/>
      <c r="F17" s="117"/>
      <c r="G17" s="56">
        <v>47.2</v>
      </c>
      <c r="H17" s="56">
        <v>47.2</v>
      </c>
      <c r="I17" s="53"/>
      <c r="J17" s="54"/>
      <c r="K17" s="29" t="s">
        <v>108</v>
      </c>
    </row>
    <row r="18" spans="2:11" ht="23" customHeight="1">
      <c r="B18" s="124"/>
      <c r="C18" s="118"/>
      <c r="D18" s="112"/>
      <c r="E18" s="51"/>
      <c r="F18" s="118"/>
      <c r="G18" s="56">
        <v>132</v>
      </c>
      <c r="H18" s="56">
        <v>132</v>
      </c>
      <c r="I18" s="53"/>
      <c r="J18" s="54"/>
      <c r="K18" s="29" t="s">
        <v>109</v>
      </c>
    </row>
    <row r="19" spans="2:11" ht="20" customHeight="1">
      <c r="B19" s="109">
        <v>2</v>
      </c>
      <c r="C19" s="110"/>
      <c r="D19" s="112"/>
      <c r="E19" s="109" t="s">
        <v>71</v>
      </c>
      <c r="F19" s="110"/>
      <c r="G19" s="17"/>
      <c r="H19" s="17"/>
      <c r="I19" s="92"/>
      <c r="J19" s="93"/>
      <c r="K19" s="24"/>
    </row>
    <row r="20" spans="2:11" ht="20" customHeight="1">
      <c r="B20" s="51">
        <v>3</v>
      </c>
      <c r="C20" s="52"/>
      <c r="D20" s="55"/>
      <c r="E20" s="122" t="s">
        <v>72</v>
      </c>
      <c r="F20" s="116"/>
      <c r="G20" s="56">
        <v>252</v>
      </c>
      <c r="H20" s="56">
        <v>252</v>
      </c>
      <c r="I20" s="119"/>
      <c r="J20" s="120"/>
      <c r="K20" s="24" t="s">
        <v>111</v>
      </c>
    </row>
    <row r="21" spans="2:11" ht="20" customHeight="1">
      <c r="B21" s="51"/>
      <c r="C21" s="52"/>
      <c r="D21" s="55"/>
      <c r="E21" s="123"/>
      <c r="F21" s="117"/>
      <c r="G21" s="56">
        <v>326.89999999999998</v>
      </c>
      <c r="H21" s="56">
        <v>326.89999999999998</v>
      </c>
      <c r="I21" s="53"/>
      <c r="J21" s="121"/>
      <c r="K21" s="24" t="s">
        <v>112</v>
      </c>
    </row>
    <row r="22" spans="2:11" ht="20" customHeight="1">
      <c r="B22" s="51"/>
      <c r="C22" s="52"/>
      <c r="D22" s="55"/>
      <c r="E22" s="124"/>
      <c r="F22" s="118"/>
      <c r="G22" s="56">
        <v>170</v>
      </c>
      <c r="H22" s="56">
        <v>170</v>
      </c>
      <c r="I22" s="53"/>
      <c r="J22" s="54"/>
      <c r="K22" s="24" t="s">
        <v>113</v>
      </c>
    </row>
    <row r="23" spans="2:11" ht="20" customHeight="1">
      <c r="B23" s="109">
        <v>5</v>
      </c>
      <c r="C23" s="110"/>
      <c r="D23" s="111" t="s">
        <v>41</v>
      </c>
      <c r="E23" s="89"/>
      <c r="F23" s="89"/>
      <c r="G23" s="17"/>
      <c r="H23" s="17"/>
      <c r="I23" s="92"/>
      <c r="J23" s="93"/>
      <c r="K23" s="24"/>
    </row>
    <row r="24" spans="2:11" ht="20" customHeight="1">
      <c r="B24" s="109">
        <v>6</v>
      </c>
      <c r="C24" s="110"/>
      <c r="D24" s="112"/>
      <c r="E24" s="89"/>
      <c r="F24" s="89"/>
      <c r="G24" s="17"/>
      <c r="H24" s="17"/>
      <c r="I24" s="92"/>
      <c r="J24" s="93"/>
      <c r="K24" s="24"/>
    </row>
    <row r="25" spans="2:11" ht="20" customHeight="1">
      <c r="B25" s="109">
        <v>7</v>
      </c>
      <c r="C25" s="110"/>
      <c r="D25" s="113"/>
      <c r="E25" s="89"/>
      <c r="F25" s="89"/>
      <c r="G25" s="17"/>
      <c r="H25" s="17"/>
      <c r="I25" s="92"/>
      <c r="J25" s="93"/>
      <c r="K25" s="24"/>
    </row>
    <row r="26" spans="2:11" ht="20" customHeight="1">
      <c r="B26" s="94" t="s">
        <v>43</v>
      </c>
      <c r="C26" s="95"/>
      <c r="D26" s="95"/>
      <c r="E26" s="95"/>
      <c r="F26" s="96"/>
      <c r="G26" s="18">
        <f>SUM(G11:G25)</f>
        <v>1153.56</v>
      </c>
      <c r="H26" s="18">
        <f>SUM(H11:H25)</f>
        <v>1153.56</v>
      </c>
      <c r="I26" s="97">
        <f>SUM(I11:J25)</f>
        <v>0</v>
      </c>
      <c r="J26" s="98"/>
      <c r="K26" s="25"/>
    </row>
    <row r="27" spans="2:11" ht="20" customHeight="1">
      <c r="B27" s="13"/>
      <c r="C27" s="13"/>
      <c r="D27" s="13"/>
      <c r="E27" s="13"/>
      <c r="F27" s="13"/>
      <c r="G27" s="13"/>
      <c r="H27" s="13"/>
      <c r="I27" s="13"/>
      <c r="J27" s="26"/>
      <c r="K27" s="13"/>
    </row>
    <row r="28" spans="2:11" ht="20" customHeight="1">
      <c r="B28" s="107" t="s">
        <v>66</v>
      </c>
      <c r="C28" s="107"/>
      <c r="D28" s="107"/>
      <c r="E28" s="107"/>
      <c r="F28" s="107"/>
      <c r="G28" s="107" t="s">
        <v>73</v>
      </c>
      <c r="H28" s="107"/>
      <c r="I28" s="107"/>
      <c r="J28" s="107"/>
      <c r="K28" s="16" t="s">
        <v>74</v>
      </c>
    </row>
    <row r="29" spans="2:11" ht="20" customHeight="1">
      <c r="B29" s="108">
        <f>H26</f>
        <v>1153.56</v>
      </c>
      <c r="C29" s="108"/>
      <c r="D29" s="108"/>
      <c r="E29" s="108"/>
      <c r="F29" s="108"/>
      <c r="G29" s="108">
        <f>I26</f>
        <v>0</v>
      </c>
      <c r="H29" s="108"/>
      <c r="I29" s="108"/>
      <c r="J29" s="108"/>
      <c r="K29" s="27">
        <f>SUM(B29:J29)</f>
        <v>1153.56</v>
      </c>
    </row>
    <row r="30" spans="2:11" ht="20" customHeight="1"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2:11" ht="20" customHeight="1">
      <c r="B31" s="13" t="s">
        <v>75</v>
      </c>
      <c r="C31" s="13"/>
      <c r="D31" s="13" t="s">
        <v>76</v>
      </c>
      <c r="E31" s="13"/>
      <c r="F31" s="13" t="s">
        <v>50</v>
      </c>
      <c r="G31" s="13" t="s">
        <v>77</v>
      </c>
      <c r="H31" s="13"/>
      <c r="I31" s="13"/>
      <c r="J31" s="13" t="s">
        <v>52</v>
      </c>
      <c r="K31" s="13"/>
    </row>
    <row r="34" spans="1:11" ht="17">
      <c r="A34" s="81" t="s">
        <v>78</v>
      </c>
      <c r="B34" s="81"/>
      <c r="C34" s="81"/>
      <c r="D34" s="81"/>
      <c r="E34" s="81"/>
      <c r="F34" s="81"/>
      <c r="G34" s="81"/>
      <c r="H34" s="81"/>
      <c r="I34" s="81"/>
      <c r="J34" s="81"/>
      <c r="K34" s="81"/>
    </row>
    <row r="36" spans="1:11" ht="20" customHeight="1">
      <c r="B36" s="3"/>
      <c r="C36" s="4"/>
      <c r="D36" s="5" t="s">
        <v>54</v>
      </c>
      <c r="E36" s="5"/>
      <c r="F36" s="102" t="str">
        <f>F5</f>
        <v>张蓉蓉</v>
      </c>
      <c r="G36" s="102"/>
      <c r="H36" s="5" t="s">
        <v>55</v>
      </c>
      <c r="I36" s="4"/>
      <c r="J36" s="102" t="str">
        <f>J5</f>
        <v>经理</v>
      </c>
      <c r="K36" s="103"/>
    </row>
    <row r="37" spans="1:11" ht="20" customHeight="1">
      <c r="B37" s="6"/>
      <c r="C37" s="7"/>
      <c r="D37" s="8" t="s">
        <v>56</v>
      </c>
      <c r="E37" s="8"/>
      <c r="F37" s="104" t="s">
        <v>98</v>
      </c>
      <c r="G37" s="104"/>
      <c r="H37" s="8" t="s">
        <v>58</v>
      </c>
      <c r="I37" s="7"/>
      <c r="J37" s="104" t="str">
        <f>J6</f>
        <v>企划部</v>
      </c>
      <c r="K37" s="105"/>
    </row>
    <row r="38" spans="1:11" ht="20" customHeight="1">
      <c r="B38" s="6"/>
      <c r="C38" s="7"/>
      <c r="D38" s="8" t="s">
        <v>60</v>
      </c>
      <c r="E38" s="8"/>
      <c r="F38" s="104" t="s">
        <v>99</v>
      </c>
      <c r="G38" s="104"/>
      <c r="H38" s="8" t="s">
        <v>61</v>
      </c>
      <c r="I38" s="22"/>
      <c r="J38" s="106" t="s">
        <v>100</v>
      </c>
      <c r="K38" s="105"/>
    </row>
    <row r="39" spans="1:11" ht="20" customHeight="1">
      <c r="B39" s="9"/>
      <c r="C39" s="10"/>
      <c r="D39" s="11"/>
      <c r="E39" s="11"/>
      <c r="F39" s="12"/>
      <c r="G39" s="12"/>
      <c r="H39" s="11" t="s">
        <v>62</v>
      </c>
      <c r="I39" s="23"/>
      <c r="J39" s="99"/>
      <c r="K39" s="100"/>
    </row>
    <row r="40" spans="1:11" ht="20" customHeight="1"/>
    <row r="41" spans="1:11" ht="20" customHeight="1">
      <c r="B41" s="89"/>
      <c r="C41" s="89"/>
      <c r="D41" s="19" t="s">
        <v>79</v>
      </c>
      <c r="E41" s="89" t="s">
        <v>80</v>
      </c>
      <c r="F41" s="89"/>
      <c r="G41" s="17" t="s">
        <v>81</v>
      </c>
      <c r="H41" s="17" t="s">
        <v>82</v>
      </c>
      <c r="I41" s="101" t="s">
        <v>43</v>
      </c>
      <c r="J41" s="101"/>
      <c r="K41" s="28" t="s">
        <v>68</v>
      </c>
    </row>
    <row r="42" spans="1:11" ht="33" customHeight="1">
      <c r="B42" s="89">
        <v>1</v>
      </c>
      <c r="C42" s="89"/>
      <c r="D42" s="20" t="s">
        <v>83</v>
      </c>
      <c r="E42" s="90" t="s">
        <v>101</v>
      </c>
      <c r="F42" s="91"/>
      <c r="G42" s="17">
        <v>100</v>
      </c>
      <c r="H42" s="17">
        <v>5</v>
      </c>
      <c r="I42" s="92">
        <f>G42*H42</f>
        <v>500</v>
      </c>
      <c r="J42" s="93"/>
      <c r="K42" s="29"/>
    </row>
    <row r="43" spans="1:11" ht="20" customHeight="1">
      <c r="B43" s="89">
        <v>2</v>
      </c>
      <c r="C43" s="89"/>
      <c r="D43" s="20" t="s">
        <v>84</v>
      </c>
      <c r="E43" s="90" t="s">
        <v>102</v>
      </c>
      <c r="F43" s="91"/>
      <c r="G43" s="17">
        <v>200</v>
      </c>
      <c r="H43" s="17">
        <v>2</v>
      </c>
      <c r="I43" s="92">
        <f>G43*H43</f>
        <v>400</v>
      </c>
      <c r="J43" s="93"/>
      <c r="K43" s="29"/>
    </row>
    <row r="44" spans="1:11" ht="20" customHeight="1">
      <c r="B44" s="94" t="s">
        <v>43</v>
      </c>
      <c r="C44" s="95"/>
      <c r="D44" s="95"/>
      <c r="E44" s="95"/>
      <c r="F44" s="96"/>
      <c r="G44" s="18"/>
      <c r="H44" s="18">
        <f>SUM(H27:H43)</f>
        <v>7</v>
      </c>
      <c r="I44" s="97">
        <f>SUM(I42:J43)</f>
        <v>900</v>
      </c>
      <c r="J44" s="98"/>
      <c r="K44" s="25"/>
    </row>
    <row r="45" spans="1:11" ht="20" customHeight="1">
      <c r="B45" s="13" t="s">
        <v>75</v>
      </c>
      <c r="C45" s="13"/>
      <c r="D45" s="13"/>
      <c r="E45" s="13"/>
      <c r="F45" s="13" t="s">
        <v>50</v>
      </c>
      <c r="G45" s="13" t="s">
        <v>77</v>
      </c>
      <c r="H45" s="13"/>
      <c r="I45" s="13"/>
      <c r="J45" s="13" t="s">
        <v>52</v>
      </c>
      <c r="K45" s="13"/>
    </row>
  </sheetData>
  <sortState ref="J8:K8">
    <sortCondition ref="J8"/>
  </sortState>
  <mergeCells count="55">
    <mergeCell ref="E20:F22"/>
    <mergeCell ref="B11:C18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9:C19"/>
    <mergeCell ref="E19:F19"/>
    <mergeCell ref="I19:J19"/>
    <mergeCell ref="D11:D19"/>
    <mergeCell ref="E11:F11"/>
    <mergeCell ref="I11:J11"/>
    <mergeCell ref="F12:F18"/>
    <mergeCell ref="B25:C25"/>
    <mergeCell ref="E25:F25"/>
    <mergeCell ref="I25:J25"/>
    <mergeCell ref="B26:F26"/>
    <mergeCell ref="I26:J26"/>
    <mergeCell ref="D23:D25"/>
    <mergeCell ref="B23:C23"/>
    <mergeCell ref="E23:F23"/>
    <mergeCell ref="I23:J23"/>
    <mergeCell ref="B24:C24"/>
    <mergeCell ref="E24:F24"/>
    <mergeCell ref="I24:J24"/>
    <mergeCell ref="B28:F28"/>
    <mergeCell ref="G28:J28"/>
    <mergeCell ref="B29:F29"/>
    <mergeCell ref="G29:J29"/>
    <mergeCell ref="A34:K34"/>
    <mergeCell ref="F36:G36"/>
    <mergeCell ref="J36:K36"/>
    <mergeCell ref="F37:G37"/>
    <mergeCell ref="J37:K37"/>
    <mergeCell ref="F38:G38"/>
    <mergeCell ref="J38:K38"/>
    <mergeCell ref="J39:K39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F44"/>
    <mergeCell ref="I44:J44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张 蓉蓉</cp:lastModifiedBy>
  <cp:lastPrinted>2017-09-06T05:53:00Z</cp:lastPrinted>
  <dcterms:created xsi:type="dcterms:W3CDTF">2014-04-15T08:52:00Z</dcterms:created>
  <dcterms:modified xsi:type="dcterms:W3CDTF">2019-03-27T10:50:17Z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