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A14B9E65-9EB6-4149-A8E5-A506E538BE14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汇总" sheetId="1" r:id="rId1"/>
  </sheets>
  <definedNames>
    <definedName name="_xlnm._FilterDatabase" localSheetId="0" hidden="1">汇总!$A$8:$S$26</definedName>
    <definedName name="_xlnm.Print_Area" localSheetId="0">汇总!$A$1:$T$33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8" i="1"/>
  <c r="R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7" authorId="0" shapeId="0" xr:uid="{00000000-0006-0000-0000-000001000000}">
      <text>
        <r>
          <rPr>
            <sz val="9"/>
            <color indexed="81"/>
            <rFont val="宋体"/>
            <family val="3"/>
            <charset val="134"/>
          </rPr>
          <t>不含接、送日</t>
        </r>
      </text>
    </comment>
    <comment ref="G7" authorId="0" shapeId="0" xr:uid="{00000000-0006-0000-0000-000002000000}">
      <text>
        <r>
          <rPr>
            <sz val="9"/>
            <color indexed="81"/>
            <rFont val="宋体"/>
            <family val="3"/>
            <charset val="134"/>
          </rPr>
          <t>不得在风景名胜区、度假村举办区域会议</t>
        </r>
      </text>
    </comment>
    <comment ref="I7" authorId="0" shapeId="0" xr:uid="{00000000-0006-0000-0000-000003000000}">
      <text>
        <r>
          <rPr>
            <sz val="9"/>
            <color indexed="81"/>
            <rFont val="宋体"/>
            <family val="3"/>
            <charset val="134"/>
          </rPr>
          <t>会议场地以四星级宾馆为主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宋体"/>
            <family val="3"/>
            <charset val="134"/>
          </rPr>
          <t>不在五星级宾馆举行。</t>
        </r>
      </text>
    </comment>
    <comment ref="S7" authorId="0" shapeId="0" xr:uid="{00000000-0006-0000-0000-000004000000}">
      <text>
        <r>
          <rPr>
            <sz val="9"/>
            <color indexed="81"/>
            <rFont val="宋体"/>
            <family val="3"/>
            <charset val="134"/>
          </rPr>
          <t>规定会期一天，人均600元，每增加一天会期，增加300元/人天</t>
        </r>
      </text>
    </comment>
  </commentList>
</comments>
</file>

<file path=xl/sharedStrings.xml><?xml version="1.0" encoding="utf-8"?>
<sst xmlns="http://schemas.openxmlformats.org/spreadsheetml/2006/main" count="181" uniqueCount="84">
  <si>
    <t>2020年现场技术交流费用SOW</t>
    <phoneticPr fontId="3" type="noConversion"/>
  </si>
  <si>
    <t>部门</t>
  </si>
  <si>
    <t>科室</t>
  </si>
  <si>
    <t>会议内容</t>
    <phoneticPr fontId="3" type="noConversion"/>
  </si>
  <si>
    <t>会议时间</t>
    <phoneticPr fontId="3" type="noConversion"/>
  </si>
  <si>
    <t>会议地点</t>
    <phoneticPr fontId="3" type="noConversion"/>
  </si>
  <si>
    <t>酒店</t>
    <phoneticPr fontId="3" type="noConversion"/>
  </si>
  <si>
    <t>与会经销商</t>
    <phoneticPr fontId="3" type="noConversion"/>
  </si>
  <si>
    <t>SGMS人数
B</t>
    <phoneticPr fontId="3" type="noConversion"/>
  </si>
  <si>
    <t>费用（场地面积要求人均至少3㎡）</t>
    <phoneticPr fontId="3" type="noConversion"/>
  </si>
  <si>
    <t>备注</t>
    <phoneticPr fontId="3" type="noConversion"/>
  </si>
  <si>
    <t>开始</t>
    <phoneticPr fontId="3" type="noConversion"/>
  </si>
  <si>
    <t>会期</t>
    <phoneticPr fontId="3" type="noConversion"/>
  </si>
  <si>
    <t>城市</t>
    <phoneticPr fontId="3" type="noConversion"/>
  </si>
  <si>
    <t>是否风景名胜区、度假村</t>
    <phoneticPr fontId="3" type="noConversion"/>
  </si>
  <si>
    <t>名称</t>
    <phoneticPr fontId="3" type="noConversion"/>
  </si>
  <si>
    <t>星级</t>
    <phoneticPr fontId="3" type="noConversion"/>
  </si>
  <si>
    <t>家数</t>
    <phoneticPr fontId="3" type="noConversion"/>
  </si>
  <si>
    <t>人数
A</t>
    <phoneticPr fontId="3" type="noConversion"/>
  </si>
  <si>
    <t>场地费
C</t>
    <phoneticPr fontId="3" type="noConversion"/>
  </si>
  <si>
    <t xml:space="preserve"> 总费用
H=C+D+E+F+G</t>
    <phoneticPr fontId="3" type="noConversion"/>
  </si>
  <si>
    <t>餐费人均</t>
    <phoneticPr fontId="3" type="noConversion"/>
  </si>
  <si>
    <t>售后服务事业部</t>
  </si>
  <si>
    <t>售后技术</t>
  </si>
  <si>
    <t>2020上半年区域交流
（T1）</t>
  </si>
  <si>
    <t>湖州</t>
  </si>
  <si>
    <t>否</t>
  </si>
  <si>
    <t>待定</t>
  </si>
  <si>
    <t>四星</t>
  </si>
  <si>
    <t>售后技术</t>
    <phoneticPr fontId="2" type="noConversion"/>
  </si>
  <si>
    <t>2020上半年区域交流
（T2）四川、重庆区域</t>
    <phoneticPr fontId="2" type="noConversion"/>
  </si>
  <si>
    <t>成都</t>
    <phoneticPr fontId="2" type="noConversion"/>
  </si>
  <si>
    <t>成都培训中心</t>
    <phoneticPr fontId="2" type="noConversion"/>
  </si>
  <si>
    <t>2020上半年区域交流
（T2）贵州区域</t>
    <phoneticPr fontId="2" type="noConversion"/>
  </si>
  <si>
    <t>贵州</t>
    <phoneticPr fontId="2" type="noConversion"/>
  </si>
  <si>
    <t>待定</t>
    <phoneticPr fontId="2" type="noConversion"/>
  </si>
  <si>
    <t>2020上半年区域交流
（T2）云南 区域</t>
    <phoneticPr fontId="2" type="noConversion"/>
  </si>
  <si>
    <t>昆明</t>
    <phoneticPr fontId="2" type="noConversion"/>
  </si>
  <si>
    <t>待定</t>
    <phoneticPr fontId="2" type="noConversion"/>
  </si>
  <si>
    <t>2020下半年区域交流
（T2）贵州区域</t>
    <phoneticPr fontId="2" type="noConversion"/>
  </si>
  <si>
    <t>2020上半年区域交流
（T3）山西</t>
  </si>
  <si>
    <t>太原</t>
  </si>
  <si>
    <t>2020上半年区域交流
（T3）河南</t>
    <phoneticPr fontId="2" type="noConversion"/>
  </si>
  <si>
    <t>郑州</t>
  </si>
  <si>
    <t>2020上半年区域交流
（T3）京津冀</t>
  </si>
  <si>
    <t>高碑店</t>
  </si>
  <si>
    <t>2020上半年区域交流
（T4）广东</t>
  </si>
  <si>
    <t>顺德</t>
  </si>
  <si>
    <t>珠海</t>
  </si>
  <si>
    <t>2020上半年区域交流
（T4）江西&amp;湖南</t>
  </si>
  <si>
    <t>长沙</t>
  </si>
  <si>
    <t>2020上半年区域交流
（T5）</t>
  </si>
  <si>
    <t>无锡</t>
  </si>
  <si>
    <t>2020下半年区域交流
（T5）</t>
  </si>
  <si>
    <t>常州</t>
  </si>
  <si>
    <t>2020上半年区域交流
（T6）东三省</t>
  </si>
  <si>
    <t>长春</t>
  </si>
  <si>
    <t>2020上半年区域交流
（T6）鲁北地区</t>
  </si>
  <si>
    <t>潍坊</t>
  </si>
  <si>
    <t>2020下半年区域交流
（T6）山东</t>
  </si>
  <si>
    <t>济南</t>
  </si>
  <si>
    <t>核心集团会议</t>
    <phoneticPr fontId="2" type="noConversion"/>
  </si>
  <si>
    <t>售后技术</t>
    <phoneticPr fontId="2" type="noConversion"/>
  </si>
  <si>
    <t>核心集团会议</t>
    <phoneticPr fontId="2" type="noConversion"/>
  </si>
  <si>
    <t>2020.12.1</t>
  </si>
  <si>
    <t>济南</t>
    <phoneticPr fontId="2" type="noConversion"/>
  </si>
  <si>
    <t>广州</t>
    <phoneticPr fontId="2" type="noConversion"/>
  </si>
  <si>
    <t>不含增值税6%</t>
    <phoneticPr fontId="2" type="noConversion"/>
  </si>
  <si>
    <t>康辉集团北京国际会议展览有限公司</t>
    <phoneticPr fontId="2" type="noConversion"/>
  </si>
  <si>
    <t>2020年现场技术交流会</t>
    <phoneticPr fontId="2" type="noConversion"/>
  </si>
  <si>
    <t>2020.8.5</t>
    <phoneticPr fontId="2" type="noConversion"/>
  </si>
  <si>
    <t>2020.9.17</t>
    <phoneticPr fontId="2" type="noConversion"/>
  </si>
  <si>
    <t>2020.10.20</t>
    <phoneticPr fontId="2" type="noConversion"/>
  </si>
  <si>
    <t>2020.10.28</t>
    <phoneticPr fontId="2" type="noConversion"/>
  </si>
  <si>
    <t>2020.10.20</t>
    <phoneticPr fontId="2" type="noConversion"/>
  </si>
  <si>
    <t>2020.9.16</t>
    <phoneticPr fontId="2" type="noConversion"/>
  </si>
  <si>
    <t>恩施</t>
    <phoneticPr fontId="2" type="noConversion"/>
  </si>
  <si>
    <t>2020.7.30</t>
    <phoneticPr fontId="2" type="noConversion"/>
  </si>
  <si>
    <t>午餐餐费
D</t>
    <phoneticPr fontId="3" type="noConversion"/>
  </si>
  <si>
    <t>晚餐餐费
E</t>
    <phoneticPr fontId="3" type="noConversion"/>
  </si>
  <si>
    <t>LED屏费用
F</t>
    <phoneticPr fontId="3" type="noConversion"/>
  </si>
  <si>
    <t>服务费G</t>
    <phoneticPr fontId="3" type="noConversion"/>
  </si>
  <si>
    <t>优惠总计：</t>
    <phoneticPr fontId="2" type="noConversion"/>
  </si>
  <si>
    <t>总计：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</si>
</sst>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#,##0.0_ "/>
    <numFmt numFmtId="178" formatCode="#,##0_);[Red]\(#,##0\)"/>
  </numFmts>
  <fonts count="8">
    <font>
      <sz val="11"/>
      <color theme="1"/>
      <name val="等线"/>
      <family val="2"/>
      <scheme val="minor"/>
    </font>
    <font>
      <b/>
      <sz val="16"/>
      <color theme="1"/>
      <name val="Arial Unicode MS"/>
      <family val="2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 Unicode MS"/>
      <family val="2"/>
      <charset val="134"/>
    </font>
    <font>
      <sz val="16"/>
      <color theme="1"/>
      <name val="Arial Unicode MS"/>
      <family val="2"/>
      <charset val="134"/>
    </font>
    <font>
      <sz val="9"/>
      <color indexed="81"/>
      <name val="宋体"/>
      <family val="3"/>
      <charset val="134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Fill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38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14" fontId="5" fillId="0" borderId="0" xfId="0" applyNumberFormat="1" applyFont="1" applyFill="1" applyBorder="1" applyAlignment="1" applyProtection="1">
      <alignment horizontal="center" vertical="center"/>
      <protection locked="0"/>
    </xf>
    <xf numFmtId="177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78" fontId="1" fillId="0" borderId="0" xfId="0" applyNumberFormat="1" applyFont="1" applyFill="1" applyBorder="1" applyAlignment="1" applyProtection="1">
      <alignment horizontal="center" vertical="center"/>
    </xf>
    <xf numFmtId="178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31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  <protection locked="0"/>
    </xf>
  </cellXfs>
  <cellStyles count="1">
    <cellStyle name="常规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W28"/>
  <sheetViews>
    <sheetView tabSelected="1" view="pageBreakPreview" topLeftCell="G1" zoomScale="50" zoomScaleNormal="40" zoomScaleSheetLayoutView="50" workbookViewId="0">
      <selection activeCell="P9" sqref="P9"/>
    </sheetView>
  </sheetViews>
  <sheetFormatPr defaultColWidth="9" defaultRowHeight="14.15"/>
  <cols>
    <col min="1" max="1" width="25.0703125" style="1" customWidth="1"/>
    <col min="2" max="2" width="14.85546875" style="1" customWidth="1"/>
    <col min="3" max="3" width="57" style="1" customWidth="1"/>
    <col min="4" max="4" width="21.35546875" style="1" customWidth="1"/>
    <col min="5" max="5" width="14.0703125" style="1" customWidth="1"/>
    <col min="6" max="6" width="16.85546875" style="22" customWidth="1"/>
    <col min="7" max="7" width="20.5" style="1" customWidth="1"/>
    <col min="8" max="8" width="21.2109375" style="1" bestFit="1" customWidth="1"/>
    <col min="9" max="9" width="15.7109375" style="23" customWidth="1"/>
    <col min="10" max="10" width="15.5" style="23" customWidth="1"/>
    <col min="11" max="11" width="18.5" style="23" customWidth="1"/>
    <col min="12" max="12" width="15" style="23" customWidth="1"/>
    <col min="13" max="13" width="15.0703125" style="23" customWidth="1"/>
    <col min="14" max="14" width="15.35546875" style="23" customWidth="1"/>
    <col min="15" max="15" width="15.35546875" style="24" customWidth="1"/>
    <col min="16" max="16" width="14.5703125" style="23" customWidth="1"/>
    <col min="17" max="17" width="25.5" style="1" customWidth="1"/>
    <col min="18" max="18" width="24.7109375" style="23" customWidth="1"/>
    <col min="19" max="19" width="18.5703125" style="23" customWidth="1"/>
    <col min="20" max="20" width="18.140625" style="1" customWidth="1"/>
    <col min="21" max="21" width="9" style="1"/>
    <col min="22" max="22" width="5.35546875" style="1" bestFit="1" customWidth="1"/>
    <col min="23" max="23" width="9" style="1" hidden="1" customWidth="1"/>
    <col min="24" max="16384" width="9" style="1"/>
  </cols>
  <sheetData>
    <row r="2" spans="1:20">
      <c r="R2" s="28" t="s">
        <v>68</v>
      </c>
      <c r="S2" s="28"/>
      <c r="T2" s="28"/>
    </row>
    <row r="3" spans="1:20">
      <c r="R3" s="28" t="s">
        <v>69</v>
      </c>
      <c r="S3" s="28"/>
      <c r="T3" s="28"/>
    </row>
    <row r="4" spans="1:20">
      <c r="R4" s="29">
        <v>44022</v>
      </c>
      <c r="S4" s="28"/>
      <c r="T4" s="28"/>
    </row>
    <row r="5" spans="1:20" ht="40.200000000000003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40.200000000000003" customHeight="1">
      <c r="A6" s="30" t="s">
        <v>1</v>
      </c>
      <c r="B6" s="30" t="s">
        <v>2</v>
      </c>
      <c r="C6" s="32" t="s">
        <v>3</v>
      </c>
      <c r="D6" s="30" t="s">
        <v>4</v>
      </c>
      <c r="E6" s="30"/>
      <c r="F6" s="30" t="s">
        <v>5</v>
      </c>
      <c r="G6" s="30"/>
      <c r="H6" s="30" t="s">
        <v>6</v>
      </c>
      <c r="I6" s="30"/>
      <c r="J6" s="30" t="s">
        <v>7</v>
      </c>
      <c r="K6" s="30"/>
      <c r="L6" s="30" t="s">
        <v>8</v>
      </c>
      <c r="M6" s="30" t="s">
        <v>9</v>
      </c>
      <c r="N6" s="30"/>
      <c r="O6" s="30"/>
      <c r="P6" s="30"/>
      <c r="Q6" s="30"/>
      <c r="R6" s="30"/>
      <c r="S6" s="30"/>
      <c r="T6" s="30" t="s">
        <v>10</v>
      </c>
    </row>
    <row r="7" spans="1:20" ht="77.5" customHeight="1">
      <c r="A7" s="30"/>
      <c r="B7" s="30"/>
      <c r="C7" s="32"/>
      <c r="D7" s="2" t="s">
        <v>11</v>
      </c>
      <c r="E7" s="2" t="s">
        <v>12</v>
      </c>
      <c r="F7" s="2" t="s">
        <v>13</v>
      </c>
      <c r="G7" s="2" t="s">
        <v>14</v>
      </c>
      <c r="H7" s="2" t="s">
        <v>15</v>
      </c>
      <c r="I7" s="2" t="s">
        <v>16</v>
      </c>
      <c r="J7" s="2" t="s">
        <v>17</v>
      </c>
      <c r="K7" s="2" t="s">
        <v>18</v>
      </c>
      <c r="L7" s="30"/>
      <c r="M7" s="2" t="s">
        <v>19</v>
      </c>
      <c r="N7" s="2" t="s">
        <v>78</v>
      </c>
      <c r="O7" s="25" t="s">
        <v>79</v>
      </c>
      <c r="P7" s="2" t="s">
        <v>80</v>
      </c>
      <c r="Q7" s="2" t="s">
        <v>81</v>
      </c>
      <c r="R7" s="2" t="s">
        <v>20</v>
      </c>
      <c r="S7" s="3" t="s">
        <v>21</v>
      </c>
      <c r="T7" s="30"/>
    </row>
    <row r="8" spans="1:20" ht="20.149999999999999">
      <c r="A8" s="4" t="s">
        <v>22</v>
      </c>
      <c r="B8" s="4" t="s">
        <v>23</v>
      </c>
      <c r="C8" s="5" t="s">
        <v>24</v>
      </c>
      <c r="D8" s="6" t="s">
        <v>70</v>
      </c>
      <c r="E8" s="7">
        <v>1</v>
      </c>
      <c r="F8" s="8" t="s">
        <v>25</v>
      </c>
      <c r="G8" s="9" t="s">
        <v>26</v>
      </c>
      <c r="H8" s="9" t="s">
        <v>27</v>
      </c>
      <c r="I8" s="9" t="s">
        <v>28</v>
      </c>
      <c r="J8" s="9">
        <v>256</v>
      </c>
      <c r="K8" s="9">
        <v>512</v>
      </c>
      <c r="L8" s="9">
        <v>4</v>
      </c>
      <c r="M8" s="10">
        <v>10000</v>
      </c>
      <c r="N8" s="10">
        <f>100*K8</f>
        <v>51200</v>
      </c>
      <c r="O8" s="10">
        <f>100*K8</f>
        <v>51200</v>
      </c>
      <c r="P8" s="10">
        <v>3000</v>
      </c>
      <c r="Q8" s="9">
        <f>(M8+N8+P8+O8)*0.1</f>
        <v>11540</v>
      </c>
      <c r="R8" s="10">
        <f>M8+N8+P8+Q8+O8</f>
        <v>126940</v>
      </c>
      <c r="S8" s="3">
        <v>100</v>
      </c>
      <c r="T8" s="11"/>
    </row>
    <row r="9" spans="1:20" ht="40.200000000000003" customHeight="1">
      <c r="A9" s="4" t="s">
        <v>22</v>
      </c>
      <c r="B9" s="4" t="s">
        <v>29</v>
      </c>
      <c r="C9" s="5" t="s">
        <v>30</v>
      </c>
      <c r="D9" s="6" t="s">
        <v>70</v>
      </c>
      <c r="E9" s="7">
        <v>1</v>
      </c>
      <c r="F9" s="8" t="s">
        <v>31</v>
      </c>
      <c r="G9" s="9" t="s">
        <v>26</v>
      </c>
      <c r="H9" s="9" t="s">
        <v>32</v>
      </c>
      <c r="I9" s="9"/>
      <c r="J9" s="9">
        <v>106</v>
      </c>
      <c r="K9" s="12">
        <v>115</v>
      </c>
      <c r="L9" s="9">
        <v>4</v>
      </c>
      <c r="M9" s="10">
        <v>4000</v>
      </c>
      <c r="N9" s="10">
        <f t="shared" ref="N9:N26" si="0">100*K9</f>
        <v>11500</v>
      </c>
      <c r="O9" s="10">
        <f t="shared" ref="O9:O26" si="1">100*K9</f>
        <v>11500</v>
      </c>
      <c r="P9" s="10">
        <v>0</v>
      </c>
      <c r="Q9" s="9">
        <f t="shared" ref="Q9:Q26" si="2">(M9+N9+P9+O9)*0.1</f>
        <v>2700</v>
      </c>
      <c r="R9" s="10">
        <f t="shared" ref="R9:R26" si="3">M9+N9+P9+Q9+O9</f>
        <v>29700</v>
      </c>
      <c r="S9" s="3">
        <v>100</v>
      </c>
      <c r="T9" s="11"/>
    </row>
    <row r="10" spans="1:20" ht="40.200000000000003" customHeight="1">
      <c r="A10" s="4" t="s">
        <v>22</v>
      </c>
      <c r="B10" s="4" t="s">
        <v>29</v>
      </c>
      <c r="C10" s="5" t="s">
        <v>33</v>
      </c>
      <c r="D10" s="6" t="s">
        <v>71</v>
      </c>
      <c r="E10" s="7">
        <v>1</v>
      </c>
      <c r="F10" s="8" t="s">
        <v>34</v>
      </c>
      <c r="G10" s="9" t="s">
        <v>26</v>
      </c>
      <c r="H10" s="9" t="s">
        <v>35</v>
      </c>
      <c r="I10" s="9" t="s">
        <v>28</v>
      </c>
      <c r="J10" s="9">
        <v>159</v>
      </c>
      <c r="K10" s="9">
        <v>256</v>
      </c>
      <c r="L10" s="9">
        <v>3</v>
      </c>
      <c r="M10" s="10">
        <v>4000</v>
      </c>
      <c r="N10" s="10">
        <f t="shared" si="0"/>
        <v>25600</v>
      </c>
      <c r="O10" s="10">
        <f t="shared" si="1"/>
        <v>25600</v>
      </c>
      <c r="P10" s="10">
        <v>2000</v>
      </c>
      <c r="Q10" s="9">
        <f t="shared" si="2"/>
        <v>5720</v>
      </c>
      <c r="R10" s="10">
        <f t="shared" si="3"/>
        <v>62920</v>
      </c>
      <c r="S10" s="3">
        <v>100</v>
      </c>
      <c r="T10" s="11"/>
    </row>
    <row r="11" spans="1:20" ht="40.200000000000003" customHeight="1">
      <c r="A11" s="4" t="s">
        <v>22</v>
      </c>
      <c r="B11" s="4" t="s">
        <v>29</v>
      </c>
      <c r="C11" s="5" t="s">
        <v>36</v>
      </c>
      <c r="D11" s="6" t="s">
        <v>72</v>
      </c>
      <c r="E11" s="7">
        <v>1</v>
      </c>
      <c r="F11" s="8" t="s">
        <v>37</v>
      </c>
      <c r="G11" s="9" t="s">
        <v>26</v>
      </c>
      <c r="H11" s="9" t="s">
        <v>38</v>
      </c>
      <c r="I11" s="9"/>
      <c r="J11" s="9">
        <v>207</v>
      </c>
      <c r="K11" s="9">
        <v>228</v>
      </c>
      <c r="L11" s="9">
        <v>4</v>
      </c>
      <c r="M11" s="10">
        <v>4000</v>
      </c>
      <c r="N11" s="10">
        <f t="shared" si="0"/>
        <v>22800</v>
      </c>
      <c r="O11" s="10">
        <f t="shared" si="1"/>
        <v>22800</v>
      </c>
      <c r="P11" s="10">
        <v>2000</v>
      </c>
      <c r="Q11" s="9">
        <f t="shared" si="2"/>
        <v>5160</v>
      </c>
      <c r="R11" s="10">
        <f t="shared" si="3"/>
        <v>56760</v>
      </c>
      <c r="S11" s="3">
        <v>100</v>
      </c>
      <c r="T11" s="11"/>
    </row>
    <row r="12" spans="1:20" ht="40.200000000000003" customHeight="1">
      <c r="A12" s="4" t="s">
        <v>22</v>
      </c>
      <c r="B12" s="4" t="s">
        <v>29</v>
      </c>
      <c r="C12" s="5" t="s">
        <v>39</v>
      </c>
      <c r="D12" s="6" t="s">
        <v>73</v>
      </c>
      <c r="E12" s="7">
        <v>1</v>
      </c>
      <c r="F12" s="8" t="s">
        <v>34</v>
      </c>
      <c r="G12" s="9" t="s">
        <v>26</v>
      </c>
      <c r="H12" s="9" t="s">
        <v>35</v>
      </c>
      <c r="I12" s="9"/>
      <c r="J12" s="9">
        <v>60</v>
      </c>
      <c r="K12" s="12">
        <v>120</v>
      </c>
      <c r="L12" s="9">
        <v>2</v>
      </c>
      <c r="M12" s="10">
        <v>4000</v>
      </c>
      <c r="N12" s="10">
        <f t="shared" si="0"/>
        <v>12000</v>
      </c>
      <c r="O12" s="10">
        <f t="shared" si="1"/>
        <v>12000</v>
      </c>
      <c r="P12" s="10">
        <v>2000</v>
      </c>
      <c r="Q12" s="9">
        <f t="shared" si="2"/>
        <v>3000</v>
      </c>
      <c r="R12" s="10">
        <f t="shared" si="3"/>
        <v>33000</v>
      </c>
      <c r="S12" s="3">
        <v>100</v>
      </c>
      <c r="T12" s="2"/>
    </row>
    <row r="13" spans="1:20" ht="40.200000000000003" customHeight="1">
      <c r="A13" s="4" t="s">
        <v>22</v>
      </c>
      <c r="B13" s="4" t="s">
        <v>23</v>
      </c>
      <c r="C13" s="5" t="s">
        <v>40</v>
      </c>
      <c r="D13" s="6" t="s">
        <v>77</v>
      </c>
      <c r="E13" s="7">
        <v>1</v>
      </c>
      <c r="F13" s="8" t="s">
        <v>41</v>
      </c>
      <c r="G13" s="9" t="s">
        <v>26</v>
      </c>
      <c r="H13" s="9" t="s">
        <v>27</v>
      </c>
      <c r="I13" s="9" t="s">
        <v>28</v>
      </c>
      <c r="J13" s="9">
        <v>43</v>
      </c>
      <c r="K13" s="12">
        <v>50</v>
      </c>
      <c r="L13" s="9">
        <v>2</v>
      </c>
      <c r="M13" s="10">
        <v>4000</v>
      </c>
      <c r="N13" s="10">
        <f t="shared" si="0"/>
        <v>5000</v>
      </c>
      <c r="O13" s="10">
        <f t="shared" si="1"/>
        <v>5000</v>
      </c>
      <c r="P13" s="10">
        <v>2000</v>
      </c>
      <c r="Q13" s="9">
        <f t="shared" si="2"/>
        <v>1600</v>
      </c>
      <c r="R13" s="10">
        <f t="shared" si="3"/>
        <v>17600</v>
      </c>
      <c r="S13" s="3">
        <v>100</v>
      </c>
      <c r="T13" s="11"/>
    </row>
    <row r="14" spans="1:20" ht="40.200000000000003" customHeight="1">
      <c r="A14" s="4" t="s">
        <v>22</v>
      </c>
      <c r="B14" s="4" t="s">
        <v>23</v>
      </c>
      <c r="C14" s="5" t="s">
        <v>42</v>
      </c>
      <c r="D14" s="6" t="s">
        <v>71</v>
      </c>
      <c r="E14" s="7">
        <v>1</v>
      </c>
      <c r="F14" s="8" t="s">
        <v>43</v>
      </c>
      <c r="G14" s="9" t="s">
        <v>26</v>
      </c>
      <c r="H14" s="9" t="s">
        <v>27</v>
      </c>
      <c r="I14" s="9" t="s">
        <v>28</v>
      </c>
      <c r="J14" s="9">
        <v>103</v>
      </c>
      <c r="K14" s="12">
        <v>116</v>
      </c>
      <c r="L14" s="9">
        <v>2</v>
      </c>
      <c r="M14" s="10">
        <v>4000</v>
      </c>
      <c r="N14" s="10">
        <f t="shared" si="0"/>
        <v>11600</v>
      </c>
      <c r="O14" s="10">
        <f t="shared" si="1"/>
        <v>11600</v>
      </c>
      <c r="P14" s="10">
        <v>2000</v>
      </c>
      <c r="Q14" s="9">
        <f t="shared" si="2"/>
        <v>2920</v>
      </c>
      <c r="R14" s="10">
        <f t="shared" si="3"/>
        <v>32120</v>
      </c>
      <c r="S14" s="3">
        <v>100</v>
      </c>
      <c r="T14" s="11"/>
    </row>
    <row r="15" spans="1:20" ht="40.200000000000003" customHeight="1">
      <c r="A15" s="4" t="s">
        <v>22</v>
      </c>
      <c r="B15" s="4" t="s">
        <v>23</v>
      </c>
      <c r="C15" s="5" t="s">
        <v>44</v>
      </c>
      <c r="D15" s="6" t="s">
        <v>74</v>
      </c>
      <c r="E15" s="7">
        <v>1</v>
      </c>
      <c r="F15" s="8" t="s">
        <v>45</v>
      </c>
      <c r="G15" s="9" t="s">
        <v>26</v>
      </c>
      <c r="H15" s="9" t="s">
        <v>27</v>
      </c>
      <c r="I15" s="9" t="s">
        <v>28</v>
      </c>
      <c r="J15" s="9">
        <v>157</v>
      </c>
      <c r="K15" s="12">
        <v>166</v>
      </c>
      <c r="L15" s="9">
        <v>2</v>
      </c>
      <c r="M15" s="10">
        <v>4000</v>
      </c>
      <c r="N15" s="10">
        <f t="shared" si="0"/>
        <v>16600</v>
      </c>
      <c r="O15" s="10">
        <f t="shared" si="1"/>
        <v>16600</v>
      </c>
      <c r="P15" s="10">
        <v>2000</v>
      </c>
      <c r="Q15" s="9">
        <f t="shared" si="2"/>
        <v>3920</v>
      </c>
      <c r="R15" s="10">
        <f t="shared" si="3"/>
        <v>43120</v>
      </c>
      <c r="S15" s="3">
        <v>100</v>
      </c>
      <c r="T15" s="11"/>
    </row>
    <row r="16" spans="1:20" ht="40.200000000000003" customHeight="1">
      <c r="A16" s="4" t="s">
        <v>22</v>
      </c>
      <c r="B16" s="4" t="s">
        <v>23</v>
      </c>
      <c r="C16" s="5" t="s">
        <v>46</v>
      </c>
      <c r="D16" s="6" t="s">
        <v>77</v>
      </c>
      <c r="E16" s="7">
        <v>1</v>
      </c>
      <c r="F16" s="8" t="s">
        <v>47</v>
      </c>
      <c r="G16" s="9" t="s">
        <v>26</v>
      </c>
      <c r="H16" s="9" t="s">
        <v>27</v>
      </c>
      <c r="I16" s="9" t="s">
        <v>28</v>
      </c>
      <c r="J16" s="9">
        <v>293</v>
      </c>
      <c r="K16" s="9">
        <v>332</v>
      </c>
      <c r="L16" s="9">
        <v>4</v>
      </c>
      <c r="M16" s="10">
        <v>4000</v>
      </c>
      <c r="N16" s="10">
        <f t="shared" si="0"/>
        <v>33200</v>
      </c>
      <c r="O16" s="10">
        <f t="shared" si="1"/>
        <v>33200</v>
      </c>
      <c r="P16" s="10">
        <v>2000</v>
      </c>
      <c r="Q16" s="9">
        <f t="shared" si="2"/>
        <v>7240</v>
      </c>
      <c r="R16" s="10">
        <f t="shared" si="3"/>
        <v>79640</v>
      </c>
      <c r="S16" s="3">
        <v>100</v>
      </c>
      <c r="T16" s="11"/>
    </row>
    <row r="17" spans="1:20" ht="40.200000000000003" customHeight="1">
      <c r="A17" s="4" t="s">
        <v>22</v>
      </c>
      <c r="B17" s="4" t="s">
        <v>23</v>
      </c>
      <c r="C17" s="5" t="s">
        <v>46</v>
      </c>
      <c r="D17" s="6" t="s">
        <v>74</v>
      </c>
      <c r="E17" s="7">
        <v>1</v>
      </c>
      <c r="F17" s="8" t="s">
        <v>48</v>
      </c>
      <c r="G17" s="9" t="s">
        <v>26</v>
      </c>
      <c r="H17" s="9" t="s">
        <v>27</v>
      </c>
      <c r="I17" s="9" t="s">
        <v>28</v>
      </c>
      <c r="J17" s="9">
        <v>138</v>
      </c>
      <c r="K17" s="12">
        <v>138</v>
      </c>
      <c r="L17" s="9">
        <v>2</v>
      </c>
      <c r="M17" s="10">
        <v>4000</v>
      </c>
      <c r="N17" s="10">
        <f t="shared" si="0"/>
        <v>13800</v>
      </c>
      <c r="O17" s="10">
        <f t="shared" si="1"/>
        <v>13800</v>
      </c>
      <c r="P17" s="10">
        <v>2000</v>
      </c>
      <c r="Q17" s="9">
        <f t="shared" si="2"/>
        <v>3360</v>
      </c>
      <c r="R17" s="10">
        <f t="shared" si="3"/>
        <v>36960</v>
      </c>
      <c r="S17" s="3">
        <v>100</v>
      </c>
      <c r="T17" s="11"/>
    </row>
    <row r="18" spans="1:20" ht="40.200000000000003" customHeight="1">
      <c r="A18" s="4" t="s">
        <v>22</v>
      </c>
      <c r="B18" s="4" t="s">
        <v>23</v>
      </c>
      <c r="C18" s="5" t="s">
        <v>49</v>
      </c>
      <c r="D18" s="6" t="s">
        <v>73</v>
      </c>
      <c r="E18" s="7">
        <v>1</v>
      </c>
      <c r="F18" s="8" t="s">
        <v>50</v>
      </c>
      <c r="G18" s="9" t="s">
        <v>26</v>
      </c>
      <c r="H18" s="9" t="s">
        <v>27</v>
      </c>
      <c r="I18" s="9" t="s">
        <v>28</v>
      </c>
      <c r="J18" s="9">
        <v>120</v>
      </c>
      <c r="K18" s="12">
        <v>120</v>
      </c>
      <c r="L18" s="9">
        <v>2</v>
      </c>
      <c r="M18" s="10">
        <v>4000</v>
      </c>
      <c r="N18" s="10">
        <f t="shared" si="0"/>
        <v>12000</v>
      </c>
      <c r="O18" s="10">
        <f t="shared" si="1"/>
        <v>12000</v>
      </c>
      <c r="P18" s="10">
        <v>2000</v>
      </c>
      <c r="Q18" s="9">
        <f t="shared" si="2"/>
        <v>3000</v>
      </c>
      <c r="R18" s="10">
        <f t="shared" si="3"/>
        <v>33000</v>
      </c>
      <c r="S18" s="3">
        <v>100</v>
      </c>
      <c r="T18" s="11"/>
    </row>
    <row r="19" spans="1:20" ht="40.200000000000003" customHeight="1">
      <c r="A19" s="4" t="s">
        <v>22</v>
      </c>
      <c r="B19" s="4" t="s">
        <v>23</v>
      </c>
      <c r="C19" s="5" t="s">
        <v>51</v>
      </c>
      <c r="D19" s="6" t="s">
        <v>70</v>
      </c>
      <c r="E19" s="7">
        <v>1</v>
      </c>
      <c r="F19" s="8" t="s">
        <v>76</v>
      </c>
      <c r="G19" s="9" t="s">
        <v>26</v>
      </c>
      <c r="H19" s="9" t="s">
        <v>27</v>
      </c>
      <c r="I19" s="9" t="s">
        <v>28</v>
      </c>
      <c r="J19" s="2">
        <v>143</v>
      </c>
      <c r="K19" s="2">
        <v>160</v>
      </c>
      <c r="L19" s="2">
        <v>4</v>
      </c>
      <c r="M19" s="10">
        <v>4000</v>
      </c>
      <c r="N19" s="10">
        <f t="shared" si="0"/>
        <v>16000</v>
      </c>
      <c r="O19" s="10">
        <f t="shared" si="1"/>
        <v>16000</v>
      </c>
      <c r="P19" s="10">
        <v>2000</v>
      </c>
      <c r="Q19" s="9">
        <f t="shared" si="2"/>
        <v>3800</v>
      </c>
      <c r="R19" s="10">
        <f t="shared" si="3"/>
        <v>41800</v>
      </c>
      <c r="S19" s="3">
        <v>100</v>
      </c>
      <c r="T19" s="11"/>
    </row>
    <row r="20" spans="1:20" ht="40.200000000000003" customHeight="1">
      <c r="A20" s="4" t="s">
        <v>22</v>
      </c>
      <c r="B20" s="4" t="s">
        <v>23</v>
      </c>
      <c r="C20" s="5" t="s">
        <v>51</v>
      </c>
      <c r="D20" s="6" t="s">
        <v>71</v>
      </c>
      <c r="E20" s="7">
        <v>1</v>
      </c>
      <c r="F20" s="8" t="s">
        <v>52</v>
      </c>
      <c r="G20" s="9" t="s">
        <v>26</v>
      </c>
      <c r="H20" s="9" t="s">
        <v>27</v>
      </c>
      <c r="I20" s="9" t="s">
        <v>28</v>
      </c>
      <c r="J20" s="2">
        <v>177</v>
      </c>
      <c r="K20" s="2">
        <v>195</v>
      </c>
      <c r="L20" s="2">
        <v>4</v>
      </c>
      <c r="M20" s="10">
        <v>4000</v>
      </c>
      <c r="N20" s="10">
        <f t="shared" si="0"/>
        <v>19500</v>
      </c>
      <c r="O20" s="10">
        <f t="shared" si="1"/>
        <v>19500</v>
      </c>
      <c r="P20" s="10">
        <v>2000</v>
      </c>
      <c r="Q20" s="9">
        <f t="shared" si="2"/>
        <v>4500</v>
      </c>
      <c r="R20" s="10">
        <f t="shared" si="3"/>
        <v>49500</v>
      </c>
      <c r="S20" s="3">
        <v>100</v>
      </c>
      <c r="T20" s="11"/>
    </row>
    <row r="21" spans="1:20" ht="40.200000000000003" customHeight="1">
      <c r="A21" s="4" t="s">
        <v>22</v>
      </c>
      <c r="B21" s="4" t="s">
        <v>23</v>
      </c>
      <c r="C21" s="5" t="s">
        <v>53</v>
      </c>
      <c r="D21" s="6" t="s">
        <v>74</v>
      </c>
      <c r="E21" s="7">
        <v>2</v>
      </c>
      <c r="F21" s="8" t="s">
        <v>54</v>
      </c>
      <c r="G21" s="9" t="s">
        <v>26</v>
      </c>
      <c r="H21" s="9" t="s">
        <v>27</v>
      </c>
      <c r="I21" s="9" t="s">
        <v>28</v>
      </c>
      <c r="J21" s="2">
        <v>321</v>
      </c>
      <c r="K21" s="2">
        <v>355</v>
      </c>
      <c r="L21" s="2">
        <v>4</v>
      </c>
      <c r="M21" s="10">
        <v>4000</v>
      </c>
      <c r="N21" s="10">
        <f t="shared" si="0"/>
        <v>35500</v>
      </c>
      <c r="O21" s="10">
        <f t="shared" si="1"/>
        <v>35500</v>
      </c>
      <c r="P21" s="10">
        <v>2000</v>
      </c>
      <c r="Q21" s="9">
        <f t="shared" si="2"/>
        <v>7700</v>
      </c>
      <c r="R21" s="10">
        <f t="shared" si="3"/>
        <v>84700</v>
      </c>
      <c r="S21" s="3">
        <v>100</v>
      </c>
      <c r="T21" s="2"/>
    </row>
    <row r="22" spans="1:20" ht="40.200000000000003" customHeight="1">
      <c r="A22" s="4" t="s">
        <v>22</v>
      </c>
      <c r="B22" s="4" t="s">
        <v>23</v>
      </c>
      <c r="C22" s="5" t="s">
        <v>55</v>
      </c>
      <c r="D22" s="6" t="s">
        <v>70</v>
      </c>
      <c r="E22" s="7">
        <v>1</v>
      </c>
      <c r="F22" s="8" t="s">
        <v>56</v>
      </c>
      <c r="G22" s="9" t="s">
        <v>26</v>
      </c>
      <c r="H22" s="9" t="s">
        <v>27</v>
      </c>
      <c r="I22" s="9" t="s">
        <v>28</v>
      </c>
      <c r="J22" s="9">
        <v>121</v>
      </c>
      <c r="K22" s="9">
        <v>128</v>
      </c>
      <c r="L22" s="9">
        <v>3</v>
      </c>
      <c r="M22" s="10">
        <v>4000</v>
      </c>
      <c r="N22" s="10">
        <f t="shared" si="0"/>
        <v>12800</v>
      </c>
      <c r="O22" s="10">
        <f t="shared" si="1"/>
        <v>12800</v>
      </c>
      <c r="P22" s="10">
        <v>2000</v>
      </c>
      <c r="Q22" s="9">
        <f t="shared" si="2"/>
        <v>3160</v>
      </c>
      <c r="R22" s="10">
        <f t="shared" si="3"/>
        <v>34760</v>
      </c>
      <c r="S22" s="3">
        <v>100</v>
      </c>
      <c r="T22" s="11"/>
    </row>
    <row r="23" spans="1:20" ht="40.200000000000003" customHeight="1">
      <c r="A23" s="4" t="s">
        <v>22</v>
      </c>
      <c r="B23" s="4" t="s">
        <v>23</v>
      </c>
      <c r="C23" s="5" t="s">
        <v>57</v>
      </c>
      <c r="D23" s="6" t="s">
        <v>71</v>
      </c>
      <c r="E23" s="7">
        <v>1</v>
      </c>
      <c r="F23" s="8" t="s">
        <v>58</v>
      </c>
      <c r="G23" s="9" t="s">
        <v>26</v>
      </c>
      <c r="H23" s="9" t="s">
        <v>27</v>
      </c>
      <c r="I23" s="9" t="s">
        <v>28</v>
      </c>
      <c r="J23" s="9">
        <v>176</v>
      </c>
      <c r="K23" s="9">
        <v>192</v>
      </c>
      <c r="L23" s="9">
        <v>3</v>
      </c>
      <c r="M23" s="10">
        <v>4000</v>
      </c>
      <c r="N23" s="10">
        <f t="shared" si="0"/>
        <v>19200</v>
      </c>
      <c r="O23" s="10">
        <f t="shared" si="1"/>
        <v>19200</v>
      </c>
      <c r="P23" s="10">
        <v>2000</v>
      </c>
      <c r="Q23" s="9">
        <f t="shared" si="2"/>
        <v>4440</v>
      </c>
      <c r="R23" s="10">
        <f t="shared" si="3"/>
        <v>48840</v>
      </c>
      <c r="S23" s="3">
        <v>100</v>
      </c>
    </row>
    <row r="24" spans="1:20" ht="40.200000000000003" customHeight="1">
      <c r="A24" s="4" t="s">
        <v>22</v>
      </c>
      <c r="B24" s="4" t="s">
        <v>23</v>
      </c>
      <c r="C24" s="5" t="s">
        <v>59</v>
      </c>
      <c r="D24" s="6" t="s">
        <v>74</v>
      </c>
      <c r="E24" s="7">
        <v>2</v>
      </c>
      <c r="F24" s="8" t="s">
        <v>60</v>
      </c>
      <c r="G24" s="9" t="s">
        <v>26</v>
      </c>
      <c r="H24" s="9" t="s">
        <v>27</v>
      </c>
      <c r="I24" s="9" t="s">
        <v>28</v>
      </c>
      <c r="J24" s="9">
        <v>358</v>
      </c>
      <c r="K24" s="9">
        <v>392</v>
      </c>
      <c r="L24" s="9">
        <v>3</v>
      </c>
      <c r="M24" s="10">
        <v>4000</v>
      </c>
      <c r="N24" s="10">
        <f t="shared" si="0"/>
        <v>39200</v>
      </c>
      <c r="O24" s="10">
        <f t="shared" si="1"/>
        <v>39200</v>
      </c>
      <c r="P24" s="10">
        <v>2000</v>
      </c>
      <c r="Q24" s="9">
        <f t="shared" si="2"/>
        <v>8440</v>
      </c>
      <c r="R24" s="10">
        <f t="shared" si="3"/>
        <v>92840</v>
      </c>
      <c r="S24" s="3">
        <v>100</v>
      </c>
      <c r="T24" s="2"/>
    </row>
    <row r="25" spans="1:20" ht="40.200000000000003" customHeight="1">
      <c r="A25" s="4" t="s">
        <v>22</v>
      </c>
      <c r="B25" s="4" t="s">
        <v>29</v>
      </c>
      <c r="C25" s="5" t="s">
        <v>61</v>
      </c>
      <c r="D25" s="6" t="s">
        <v>75</v>
      </c>
      <c r="E25" s="7">
        <v>1</v>
      </c>
      <c r="F25" s="9" t="s">
        <v>65</v>
      </c>
      <c r="G25" s="9" t="s">
        <v>26</v>
      </c>
      <c r="H25" s="9" t="s">
        <v>27</v>
      </c>
      <c r="I25" s="9" t="s">
        <v>28</v>
      </c>
      <c r="J25" s="9">
        <v>20</v>
      </c>
      <c r="K25" s="12">
        <v>60</v>
      </c>
      <c r="L25" s="9">
        <v>6</v>
      </c>
      <c r="M25" s="10">
        <v>2000</v>
      </c>
      <c r="N25" s="10">
        <f t="shared" si="0"/>
        <v>6000</v>
      </c>
      <c r="O25" s="10">
        <f t="shared" si="1"/>
        <v>6000</v>
      </c>
      <c r="P25" s="10">
        <v>2000</v>
      </c>
      <c r="Q25" s="9">
        <f t="shared" si="2"/>
        <v>1600</v>
      </c>
      <c r="R25" s="10">
        <f t="shared" si="3"/>
        <v>17600</v>
      </c>
      <c r="S25" s="3">
        <v>100</v>
      </c>
      <c r="T25" s="26"/>
    </row>
    <row r="26" spans="1:20" ht="40.200000000000003" customHeight="1">
      <c r="A26" s="4" t="s">
        <v>22</v>
      </c>
      <c r="B26" s="4" t="s">
        <v>62</v>
      </c>
      <c r="C26" s="5" t="s">
        <v>63</v>
      </c>
      <c r="D26" s="6" t="s">
        <v>64</v>
      </c>
      <c r="E26" s="7">
        <v>1</v>
      </c>
      <c r="F26" s="9" t="s">
        <v>66</v>
      </c>
      <c r="G26" s="9" t="s">
        <v>26</v>
      </c>
      <c r="H26" s="9" t="s">
        <v>27</v>
      </c>
      <c r="I26" s="9" t="s">
        <v>28</v>
      </c>
      <c r="J26" s="9">
        <v>20</v>
      </c>
      <c r="K26" s="12">
        <v>60</v>
      </c>
      <c r="L26" s="9">
        <v>6</v>
      </c>
      <c r="M26" s="10">
        <v>2000</v>
      </c>
      <c r="N26" s="10">
        <f t="shared" si="0"/>
        <v>6000</v>
      </c>
      <c r="O26" s="10">
        <f t="shared" si="1"/>
        <v>6000</v>
      </c>
      <c r="P26" s="10">
        <v>2000</v>
      </c>
      <c r="Q26" s="9">
        <f t="shared" si="2"/>
        <v>1600</v>
      </c>
      <c r="R26" s="10">
        <f t="shared" si="3"/>
        <v>17600</v>
      </c>
      <c r="S26" s="3">
        <v>100</v>
      </c>
      <c r="T26" s="27"/>
    </row>
    <row r="27" spans="1:20" ht="20.149999999999999">
      <c r="A27" s="13"/>
      <c r="B27" s="13"/>
      <c r="C27" s="14"/>
      <c r="D27" s="15"/>
      <c r="E27" s="16"/>
      <c r="F27" s="17"/>
      <c r="G27" s="18"/>
      <c r="H27" s="18"/>
      <c r="I27" s="18"/>
      <c r="J27" s="19"/>
      <c r="K27" s="19"/>
      <c r="L27" s="19"/>
      <c r="M27" s="19"/>
      <c r="N27" s="19"/>
      <c r="O27" s="19"/>
      <c r="P27" s="19"/>
      <c r="Q27" s="33" t="s">
        <v>83</v>
      </c>
      <c r="R27" s="20">
        <f>SUM(R8:R26)</f>
        <v>939400</v>
      </c>
      <c r="S27" s="21" t="s">
        <v>67</v>
      </c>
    </row>
    <row r="28" spans="1:20" ht="20.149999999999999">
      <c r="Q28" s="33" t="s">
        <v>82</v>
      </c>
      <c r="R28" s="20">
        <v>720000</v>
      </c>
      <c r="S28" s="21" t="s">
        <v>67</v>
      </c>
    </row>
  </sheetData>
  <mergeCells count="15">
    <mergeCell ref="T25:T26"/>
    <mergeCell ref="R2:T2"/>
    <mergeCell ref="R3:T3"/>
    <mergeCell ref="R4:T4"/>
    <mergeCell ref="T6:T7"/>
    <mergeCell ref="A5:T5"/>
    <mergeCell ref="A6:A7"/>
    <mergeCell ref="B6:B7"/>
    <mergeCell ref="C6:C7"/>
    <mergeCell ref="D6:E6"/>
    <mergeCell ref="F6:G6"/>
    <mergeCell ref="H6:I6"/>
    <mergeCell ref="J6:K6"/>
    <mergeCell ref="L6:L7"/>
    <mergeCell ref="M6:S6"/>
  </mergeCells>
  <phoneticPr fontId="2" type="noConversion"/>
  <conditionalFormatting sqref="G12 G21 G23:G27 I17:I18 H15:H16 H13">
    <cfRule type="containsText" dxfId="15" priority="16" operator="containsText" text="是">
      <formula>NOT(ISERROR(SEARCH("是",G12)))</formula>
    </cfRule>
  </conditionalFormatting>
  <conditionalFormatting sqref="K14:L14 I12 I24 I21 K17:K18 J13:J16">
    <cfRule type="containsText" dxfId="14" priority="15" operator="containsText" text="五星">
      <formula>NOT(ISERROR(SEARCH("五星",I12)))</formula>
    </cfRule>
  </conditionalFormatting>
  <conditionalFormatting sqref="G19">
    <cfRule type="containsText" dxfId="13" priority="14" operator="containsText" text="是">
      <formula>NOT(ISERROR(SEARCH("是",G19)))</formula>
    </cfRule>
  </conditionalFormatting>
  <conditionalFormatting sqref="I19">
    <cfRule type="containsText" dxfId="12" priority="12" operator="containsText" text="五星">
      <formula>NOT(ISERROR(SEARCH("五星",I19)))</formula>
    </cfRule>
  </conditionalFormatting>
  <conditionalFormatting sqref="S27:S28">
    <cfRule type="cellIs" dxfId="0" priority="13" operator="greaterThan">
      <formula>(CEILING(#REF!,1)-1)*300+600</formula>
    </cfRule>
  </conditionalFormatting>
  <conditionalFormatting sqref="I23 I27">
    <cfRule type="containsText" dxfId="11" priority="11" operator="containsText" text="五星">
      <formula>NOT(ISERROR(SEARCH("五星",I23)))</formula>
    </cfRule>
  </conditionalFormatting>
  <conditionalFormatting sqref="G20">
    <cfRule type="containsText" dxfId="10" priority="10" operator="containsText" text="是">
      <formula>NOT(ISERROR(SEARCH("是",G20)))</formula>
    </cfRule>
  </conditionalFormatting>
  <conditionalFormatting sqref="I20 I22">
    <cfRule type="containsText" dxfId="9" priority="9" operator="containsText" text="五星">
      <formula>NOT(ISERROR(SEARCH("五星",I20)))</formula>
    </cfRule>
  </conditionalFormatting>
  <conditionalFormatting sqref="G8">
    <cfRule type="containsText" dxfId="8" priority="8" operator="containsText" text="是">
      <formula>NOT(ISERROR(SEARCH("是",G8)))</formula>
    </cfRule>
  </conditionalFormatting>
  <conditionalFormatting sqref="I8">
    <cfRule type="containsText" dxfId="7" priority="7" operator="containsText" text="五星">
      <formula>NOT(ISERROR(SEARCH("五星",I8)))</formula>
    </cfRule>
  </conditionalFormatting>
  <conditionalFormatting sqref="G22">
    <cfRule type="containsText" dxfId="6" priority="6" operator="containsText" text="是">
      <formula>NOT(ISERROR(SEARCH("是",G22)))</formula>
    </cfRule>
  </conditionalFormatting>
  <conditionalFormatting sqref="H14">
    <cfRule type="containsText" dxfId="5" priority="5" operator="containsText" text="是">
      <formula>NOT(ISERROR(SEARCH("是",H14)))</formula>
    </cfRule>
  </conditionalFormatting>
  <conditionalFormatting sqref="H10">
    <cfRule type="containsText" dxfId="4" priority="4" operator="containsText" text="是">
      <formula>NOT(ISERROR(SEARCH("是",H10)))</formula>
    </cfRule>
  </conditionalFormatting>
  <conditionalFormatting sqref="H9">
    <cfRule type="containsText" dxfId="3" priority="3" operator="containsText" text="是">
      <formula>NOT(ISERROR(SEARCH("是",H9)))</formula>
    </cfRule>
  </conditionalFormatting>
  <conditionalFormatting sqref="H11">
    <cfRule type="containsText" dxfId="2" priority="2" operator="containsText" text="是">
      <formula>NOT(ISERROR(SEARCH("是",H11)))</formula>
    </cfRule>
  </conditionalFormatting>
  <conditionalFormatting sqref="I25:I26">
    <cfRule type="containsText" dxfId="1" priority="1" operator="containsText" text="五星">
      <formula>NOT(ISERROR(SEARCH("五星",I25)))</formula>
    </cfRule>
  </conditionalFormatting>
  <dataValidations count="2">
    <dataValidation showDropDown="1" showInputMessage="1" showErrorMessage="1" sqref="J14:L14" xr:uid="{00000000-0002-0000-0000-000000000000}"/>
    <dataValidation type="list" allowBlank="1" showInputMessage="1" showErrorMessage="1" sqref="I8 I12 G19:G27 K17:K18 G8 H9:H11 G12 H13:H16 I17:I27" xr:uid="{00000000-0002-0000-0000-000001000000}">
      <formula1>#REF!</formula1>
    </dataValidation>
  </dataValidations>
  <pageMargins left="0.7" right="0.7" top="0.75" bottom="0.75" header="0.3" footer="0.3"/>
  <pageSetup paperSize="9" scale="3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 Huiqiong 叶慧琼(ExtUser,SGM)</dc:creator>
  <cp:lastModifiedBy>86139</cp:lastModifiedBy>
  <cp:lastPrinted>2020-07-13T06:39:30Z</cp:lastPrinted>
  <dcterms:created xsi:type="dcterms:W3CDTF">2019-12-10T05:00:04Z</dcterms:created>
  <dcterms:modified xsi:type="dcterms:W3CDTF">2020-07-13T06:39:40Z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