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50" windowHeight="7140"/>
  </bookViews>
  <sheets>
    <sheet name="活动预算单" sheetId="1" r:id="rId1"/>
  </sheets>
  <calcPr calcId="144525"/>
</workbook>
</file>

<file path=xl/sharedStrings.xml><?xml version="1.0" encoding="utf-8"?>
<sst xmlns="http://schemas.openxmlformats.org/spreadsheetml/2006/main" count="212" uniqueCount="127">
  <si>
    <t xml:space="preserve">雀巢公司12月01日北京上海项目 - 结算单
</t>
  </si>
  <si>
    <t>会议名称
Meeting Name：</t>
  </si>
  <si>
    <t>雀巢公司用车安排</t>
  </si>
  <si>
    <r>
      <rPr>
        <b/>
        <sz val="10"/>
        <rFont val="华文细黑"/>
        <charset val="134"/>
      </rPr>
      <t>会议地点
Destination：</t>
    </r>
    <r>
      <rPr>
        <b/>
        <u/>
        <sz val="10"/>
        <rFont val="华文细黑"/>
        <charset val="134"/>
      </rPr>
      <t xml:space="preserve">                      </t>
    </r>
  </si>
  <si>
    <t>北京/上海</t>
  </si>
  <si>
    <r>
      <rPr>
        <sz val="10"/>
        <color indexed="8"/>
        <rFont val="华文细黑"/>
        <charset val="134"/>
      </rPr>
      <t xml:space="preserve">             </t>
    </r>
    <r>
      <rPr>
        <u/>
        <sz val="10"/>
        <color indexed="8"/>
        <rFont val="华文细黑"/>
        <charset val="134"/>
      </rPr>
      <t xml:space="preserve">                      </t>
    </r>
  </si>
  <si>
    <t>供应商名称Agency：</t>
  </si>
  <si>
    <t>中国康辉旅游集团有限公司</t>
  </si>
  <si>
    <t>会议类型
Meeting type：</t>
  </si>
  <si>
    <t xml:space="preserve">国内项目
</t>
  </si>
  <si>
    <t>参加人数
Attendees：</t>
  </si>
  <si>
    <t xml:space="preserve">             </t>
  </si>
  <si>
    <t>联系人/电话
Name and telephone number of the agency's project manager：</t>
  </si>
  <si>
    <t>曹园/18810105420</t>
  </si>
  <si>
    <t>会议时间
Meeting time：</t>
  </si>
  <si>
    <t>2019年12月01日 - 04日</t>
  </si>
  <si>
    <t xml:space="preserve">            </t>
  </si>
  <si>
    <t>报价有效期
Validity of offer：</t>
  </si>
  <si>
    <t>备注：</t>
  </si>
  <si>
    <t>1、蓝色区域由使用部门填写，黄色部分由供应商填写。The blue area is filled in by the department, and the yellow part is filled by the supplier.
2、请严格按照本报价格式填写报价，每项最后可跟据具体的活动方案调整和细化每项内容，并逐行增加所涉及的费用明细,并调整计算公式确保最终报价的准确性（请不要改变原始报价结构）Please fill in the quotation</t>
  </si>
  <si>
    <t>序号
Number</t>
  </si>
  <si>
    <t>项  目
ITEM</t>
  </si>
  <si>
    <t>内  容
Content</t>
  </si>
  <si>
    <t>人数
QUANTIY</t>
  </si>
  <si>
    <t xml:space="preserve">次
 number of times </t>
  </si>
  <si>
    <t>单位
UNIT</t>
  </si>
  <si>
    <t>单价（RMB）
UNIT PRICE</t>
  </si>
  <si>
    <t>合 计
AMOUNT</t>
  </si>
  <si>
    <t>备       注
DESCRIPTION</t>
  </si>
  <si>
    <t xml:space="preserve">A </t>
  </si>
  <si>
    <t>用车安排</t>
  </si>
  <si>
    <t>A-1</t>
  </si>
  <si>
    <t>北京 - 接机，12月01日</t>
  </si>
  <si>
    <t>05:40，送至北京诺金酒店</t>
  </si>
  <si>
    <t>辆</t>
  </si>
  <si>
    <t>GL8，1辆，航班，LX4340</t>
  </si>
  <si>
    <t>A-2</t>
  </si>
  <si>
    <t>北京 - 市内单程，12月02日</t>
  </si>
  <si>
    <t>08:15，北京诺金送至雀巢研发</t>
  </si>
  <si>
    <t>考斯特，1辆</t>
  </si>
  <si>
    <t>A-3</t>
  </si>
  <si>
    <t>20:30，餐厅送至北京诺金酒店</t>
  </si>
  <si>
    <t>A-4</t>
  </si>
  <si>
    <t>北京 - 市内单程，12月03日</t>
  </si>
  <si>
    <t>A-5</t>
  </si>
  <si>
    <t>北京 - 送机，12月03日</t>
  </si>
  <si>
    <t>13:30，雀巢研发 - 首都机场T2</t>
  </si>
  <si>
    <t>GL8，1辆，MU5116</t>
  </si>
  <si>
    <t>A-6</t>
  </si>
  <si>
    <t>15:00，雀巢研发 - 首都机场T3</t>
  </si>
  <si>
    <t>GL8，1辆，CA1309</t>
  </si>
  <si>
    <t>A-7</t>
  </si>
  <si>
    <t>上海 - 接机，12月03日</t>
  </si>
  <si>
    <t>17:15，虹桥机场T2 - Andall</t>
  </si>
  <si>
    <t>A-8</t>
  </si>
  <si>
    <t>上海 - 包车，12月03日</t>
  </si>
  <si>
    <t>13:00，宝华万豪 - 会场 - 宝华万豪</t>
  </si>
  <si>
    <t>GL8，1辆，</t>
  </si>
  <si>
    <t>A-9</t>
  </si>
  <si>
    <t>上海 - 市内单程，12月04日</t>
  </si>
  <si>
    <t>07:00，万枫-万豪-平安好医生</t>
  </si>
  <si>
    <t xml:space="preserve">GL8，1辆， </t>
  </si>
  <si>
    <t>A-10</t>
  </si>
  <si>
    <t>上海 - 浦东送机，12月04日</t>
  </si>
  <si>
    <t>10:00，平安好医生 - 浦东机场</t>
  </si>
  <si>
    <t>GL8，1辆，航班待告</t>
  </si>
  <si>
    <t>A-11</t>
  </si>
  <si>
    <t>上海 - 虹桥送机，12月04日</t>
  </si>
  <si>
    <t>10:00，平安好医生 - 虹桥机场</t>
  </si>
  <si>
    <t>GL8，1辆，CA1502</t>
  </si>
  <si>
    <t>A-12</t>
  </si>
  <si>
    <t>北京 - 接机，12月04日</t>
  </si>
  <si>
    <t>14:15，首都机场T3 - 机场康得思酒店</t>
  </si>
  <si>
    <t>小车，1辆，CA1502</t>
  </si>
  <si>
    <t>A-13</t>
  </si>
  <si>
    <t>北京 - 送机，12月-5日</t>
  </si>
  <si>
    <t>00:00，机场康得思酒店 - 首都机场T3</t>
  </si>
  <si>
    <t>小车，1辆，LX4341</t>
  </si>
  <si>
    <t xml:space="preserve">合计total </t>
  </si>
  <si>
    <t>B</t>
  </si>
  <si>
    <t>用餐，茶歇</t>
  </si>
  <si>
    <t>B-1</t>
  </si>
  <si>
    <t>Nespresso咖啡机</t>
  </si>
  <si>
    <t>组</t>
  </si>
  <si>
    <t>咖啡+胶囊</t>
  </si>
  <si>
    <t>B-2</t>
  </si>
  <si>
    <t>茶歇小食</t>
  </si>
  <si>
    <t>徐福记小食，预估</t>
  </si>
  <si>
    <t>B-3</t>
  </si>
  <si>
    <t>茶歇用水</t>
  </si>
  <si>
    <t>雀巢水330mlx2箱，巴黎水330mlx2箱</t>
  </si>
  <si>
    <t>B-4</t>
  </si>
  <si>
    <t>外出用餐</t>
  </si>
  <si>
    <t>次</t>
  </si>
  <si>
    <t>12月01日晚餐</t>
  </si>
  <si>
    <t>B-5</t>
  </si>
  <si>
    <t>午餐简餐 - 12月1日</t>
  </si>
  <si>
    <t>12月01日午餐</t>
  </si>
  <si>
    <t>B-6</t>
  </si>
  <si>
    <t>下午茶歇</t>
  </si>
  <si>
    <t>12月01日下午简餐</t>
  </si>
  <si>
    <t>B-7</t>
  </si>
  <si>
    <t>午餐简餐 - 12月2日</t>
  </si>
  <si>
    <t>12月02日午餐</t>
  </si>
  <si>
    <t>C</t>
  </si>
  <si>
    <t>其他</t>
  </si>
  <si>
    <t>C-1</t>
  </si>
  <si>
    <t>酒店接送人员</t>
  </si>
  <si>
    <t>人/次</t>
  </si>
  <si>
    <t>诺金酒店接送协调员，12月1日早晨</t>
  </si>
  <si>
    <t>C-2</t>
  </si>
  <si>
    <t>会场工作人员</t>
  </si>
  <si>
    <t>会场及外出用餐协调</t>
  </si>
  <si>
    <t xml:space="preserve">以上总计total </t>
  </si>
  <si>
    <t xml:space="preserve">E </t>
  </si>
  <si>
    <t>服务费The service fee</t>
  </si>
  <si>
    <t>E-1</t>
  </si>
  <si>
    <t xml:space="preserve">F </t>
  </si>
  <si>
    <t>工作人员费用Staff costs</t>
  </si>
  <si>
    <t>F-1</t>
  </si>
  <si>
    <t>全陪工作人员费用
Staff costs</t>
  </si>
  <si>
    <t>人/天
per/day</t>
  </si>
  <si>
    <t>G</t>
  </si>
  <si>
    <t>税金taxes</t>
  </si>
  <si>
    <t>G-1</t>
  </si>
  <si>
    <t xml:space="preserve">总计total </t>
  </si>
  <si>
    <t xml:space="preserve">供应商签字敲章确认/Sign and Chop by supplier: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</si>
</sst>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#,##0.00&quot; &quot;"/>
  </numFmts>
  <fonts count="35">
    <font>
      <sz val="11"/>
      <color indexed="8"/>
      <name val="DengXian"/>
      <charset val="134"/>
    </font>
    <font>
      <sz val="10"/>
      <color indexed="8"/>
      <name val="华文细黑"/>
      <charset val="134"/>
    </font>
    <font>
      <sz val="10"/>
      <color theme="0"/>
      <name val="华文细黑"/>
      <charset val="134"/>
    </font>
    <font>
      <b/>
      <sz val="10"/>
      <color indexed="8"/>
      <name val="华文细黑"/>
      <charset val="134"/>
    </font>
    <font>
      <b/>
      <sz val="10"/>
      <name val="华文细黑"/>
      <charset val="134"/>
    </font>
    <font>
      <u/>
      <sz val="10"/>
      <color indexed="10"/>
      <name val="华文细黑"/>
      <charset val="134"/>
    </font>
    <font>
      <sz val="10"/>
      <color indexed="10"/>
      <name val="华文细黑"/>
      <charset val="134"/>
    </font>
    <font>
      <b/>
      <sz val="10"/>
      <color rgb="FFFF0000"/>
      <name val="华文细黑"/>
      <charset val="134"/>
    </font>
    <font>
      <b/>
      <sz val="10"/>
      <color theme="0"/>
      <name val="华文细黑"/>
      <charset val="134"/>
    </font>
    <font>
      <sz val="10"/>
      <name val="华文细黑"/>
      <charset val="134"/>
    </font>
    <font>
      <b/>
      <sz val="10"/>
      <color rgb="FF000000"/>
      <name val="华文细黑"/>
      <charset val="134"/>
    </font>
    <font>
      <b/>
      <sz val="10"/>
      <color theme="1"/>
      <name val="华文细黑"/>
      <charset val="134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sz val="11"/>
      <color rgb="FFFF00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sz val="11"/>
      <color rgb="FF006100"/>
      <name val="Helvetica Neue"/>
      <charset val="0"/>
      <scheme val="minor"/>
    </font>
    <font>
      <i/>
      <sz val="11"/>
      <color rgb="FF7F7F7F"/>
      <name val="Helvetica Neue"/>
      <charset val="0"/>
      <scheme val="minor"/>
    </font>
    <font>
      <b/>
      <sz val="13"/>
      <color theme="3"/>
      <name val="Helvetica Neue"/>
      <charset val="134"/>
      <scheme val="minor"/>
    </font>
    <font>
      <b/>
      <sz val="11"/>
      <color rgb="FFFA7D00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sz val="12"/>
      <name val="宋体"/>
      <charset val="134"/>
    </font>
    <font>
      <b/>
      <u/>
      <sz val="10"/>
      <name val="华文细黑"/>
      <charset val="134"/>
    </font>
    <font>
      <u/>
      <sz val="10"/>
      <color indexed="8"/>
      <name val="华文细黑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3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/>
      <right style="thin">
        <color indexed="9"/>
      </right>
      <top/>
      <bottom style="medium">
        <color indexed="8"/>
      </bottom>
      <diagonal/>
    </border>
    <border>
      <left/>
      <right style="thin">
        <color indexed="9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 applyNumberFormat="0" applyFill="0" applyBorder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16" borderId="3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8" borderId="31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7" fillId="0" borderId="34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1" fillId="25" borderId="38" applyNumberFormat="0" applyAlignment="0" applyProtection="0">
      <alignment vertical="center"/>
    </xf>
    <xf numFmtId="0" fontId="28" fillId="25" borderId="33" applyNumberFormat="0" applyAlignment="0" applyProtection="0">
      <alignment vertical="center"/>
    </xf>
    <xf numFmtId="0" fontId="16" fillId="13" borderId="32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0" fillId="0" borderId="37" applyNumberFormat="0" applyFill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97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4" fillId="0" borderId="0" xfId="49" applyFont="1" applyAlignment="1">
      <alignment vertical="center" wrapText="1"/>
    </xf>
    <xf numFmtId="49" fontId="5" fillId="2" borderId="3" xfId="0" applyNumberFormat="1" applyFont="1" applyFill="1" applyBorder="1" applyAlignment="1">
      <alignment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vertical="center"/>
    </xf>
    <xf numFmtId="0" fontId="4" fillId="0" borderId="0" xfId="49" applyFont="1" applyAlignment="1">
      <alignment horizontal="left" vertical="center" wrapText="1"/>
    </xf>
    <xf numFmtId="176" fontId="1" fillId="3" borderId="3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left" vertical="center" wrapText="1"/>
    </xf>
    <xf numFmtId="0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76" fontId="1" fillId="3" borderId="5" xfId="0" applyNumberFormat="1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176" fontId="1" fillId="3" borderId="5" xfId="0" applyNumberFormat="1" applyFont="1" applyFill="1" applyBorder="1" applyAlignment="1">
      <alignment horizontal="center" vertical="center"/>
    </xf>
    <xf numFmtId="0" fontId="7" fillId="0" borderId="0" xfId="49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  <xf numFmtId="0" fontId="8" fillId="4" borderId="0" xfId="49" applyFont="1" applyFill="1" applyAlignment="1">
      <alignment horizontal="center" vertical="center" wrapText="1"/>
    </xf>
    <xf numFmtId="176" fontId="8" fillId="4" borderId="0" xfId="49" applyNumberFormat="1" applyFont="1" applyFill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/>
    </xf>
    <xf numFmtId="176" fontId="4" fillId="0" borderId="0" xfId="49" applyNumberFormat="1" applyFont="1" applyAlignment="1">
      <alignment horizontal="left" vertical="center" wrapText="1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left" vertical="center"/>
    </xf>
    <xf numFmtId="49" fontId="1" fillId="2" borderId="9" xfId="0" applyNumberFormat="1" applyFont="1" applyFill="1" applyBorder="1" applyAlignment="1">
      <alignment horizontal="left" vertical="center" wrapText="1"/>
    </xf>
    <xf numFmtId="0" fontId="1" fillId="2" borderId="10" xfId="0" applyNumberFormat="1" applyFont="1" applyFill="1" applyBorder="1" applyAlignment="1">
      <alignment horizontal="right" vertical="center"/>
    </xf>
    <xf numFmtId="0" fontId="9" fillId="5" borderId="10" xfId="49" applyFont="1" applyFill="1" applyBorder="1" applyAlignment="1">
      <alignment horizontal="center" vertical="center" wrapText="1"/>
    </xf>
    <xf numFmtId="4" fontId="1" fillId="3" borderId="10" xfId="0" applyNumberFormat="1" applyFont="1" applyFill="1" applyBorder="1" applyAlignment="1">
      <alignment vertical="center"/>
    </xf>
    <xf numFmtId="176" fontId="1" fillId="0" borderId="10" xfId="0" applyNumberFormat="1" applyFont="1" applyBorder="1" applyAlignment="1">
      <alignment vertical="center"/>
    </xf>
    <xf numFmtId="49" fontId="1" fillId="2" borderId="9" xfId="0" applyNumberFormat="1" applyFont="1" applyFill="1" applyBorder="1" applyAlignment="1">
      <alignment horizontal="left" vertical="center"/>
    </xf>
    <xf numFmtId="49" fontId="10" fillId="0" borderId="11" xfId="0" applyNumberFormat="1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176" fontId="3" fillId="0" borderId="14" xfId="0" applyNumberFormat="1" applyFont="1" applyBorder="1" applyAlignment="1">
      <alignment vertical="center"/>
    </xf>
    <xf numFmtId="49" fontId="10" fillId="6" borderId="15" xfId="0" applyNumberFormat="1" applyFont="1" applyFill="1" applyBorder="1" applyAlignment="1">
      <alignment horizontal="left" vertical="center"/>
    </xf>
    <xf numFmtId="0" fontId="3" fillId="6" borderId="16" xfId="0" applyFont="1" applyFill="1" applyBorder="1" applyAlignment="1">
      <alignment horizontal="left" vertical="center"/>
    </xf>
    <xf numFmtId="0" fontId="3" fillId="6" borderId="17" xfId="0" applyFont="1" applyFill="1" applyBorder="1" applyAlignment="1">
      <alignment horizontal="left" vertical="center"/>
    </xf>
    <xf numFmtId="176" fontId="3" fillId="6" borderId="14" xfId="0" applyNumberFormat="1" applyFont="1" applyFill="1" applyBorder="1" applyAlignment="1">
      <alignment vertical="center"/>
    </xf>
    <xf numFmtId="49" fontId="1" fillId="0" borderId="18" xfId="0" applyNumberFormat="1" applyFont="1" applyBorder="1" applyAlignment="1">
      <alignment horizontal="center" vertical="center"/>
    </xf>
    <xf numFmtId="0" fontId="9" fillId="0" borderId="10" xfId="49" applyFont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4" fontId="1" fillId="0" borderId="19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9" fontId="1" fillId="0" borderId="8" xfId="0" applyNumberFormat="1" applyFont="1" applyBorder="1" applyAlignment="1">
      <alignment horizontal="center" vertical="center"/>
    </xf>
    <xf numFmtId="177" fontId="1" fillId="3" borderId="8" xfId="0" applyNumberFormat="1" applyFont="1" applyFill="1" applyBorder="1" applyAlignment="1">
      <alignment vertical="center"/>
    </xf>
    <xf numFmtId="176" fontId="1" fillId="0" borderId="8" xfId="0" applyNumberFormat="1" applyFont="1" applyBorder="1" applyAlignment="1">
      <alignment vertical="center"/>
    </xf>
    <xf numFmtId="0" fontId="3" fillId="6" borderId="3" xfId="0" applyFont="1" applyFill="1" applyBorder="1" applyAlignment="1">
      <alignment horizontal="left" vertical="center"/>
    </xf>
    <xf numFmtId="0" fontId="11" fillId="0" borderId="0" xfId="49" applyFont="1" applyAlignment="1">
      <alignment horizontal="left" vertical="center" wrapText="1"/>
    </xf>
    <xf numFmtId="176" fontId="11" fillId="0" borderId="0" xfId="49" applyNumberFormat="1" applyFont="1" applyAlignment="1">
      <alignment horizontal="left" vertical="center" wrapText="1"/>
    </xf>
    <xf numFmtId="49" fontId="1" fillId="0" borderId="8" xfId="0" applyNumberFormat="1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2" borderId="9" xfId="0" applyNumberFormat="1" applyFont="1" applyFill="1" applyBorder="1" applyAlignment="1">
      <alignment vertical="center"/>
    </xf>
    <xf numFmtId="0" fontId="1" fillId="2" borderId="10" xfId="0" applyNumberFormat="1" applyFont="1" applyFill="1" applyBorder="1" applyAlignment="1">
      <alignment vertical="center"/>
    </xf>
    <xf numFmtId="0" fontId="9" fillId="0" borderId="10" xfId="49" applyFont="1" applyBorder="1" applyAlignment="1">
      <alignment horizontal="center" vertical="center" wrapText="1"/>
    </xf>
    <xf numFmtId="177" fontId="1" fillId="3" borderId="10" xfId="0" applyNumberFormat="1" applyFont="1" applyFill="1" applyBorder="1" applyAlignment="1">
      <alignment vertical="center"/>
    </xf>
    <xf numFmtId="176" fontId="1" fillId="0" borderId="20" xfId="0" applyNumberFormat="1" applyFont="1" applyBorder="1" applyAlignment="1">
      <alignment vertical="center"/>
    </xf>
    <xf numFmtId="49" fontId="3" fillId="0" borderId="21" xfId="0" applyNumberFormat="1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176" fontId="3" fillId="0" borderId="22" xfId="0" applyNumberFormat="1" applyFont="1" applyBorder="1" applyAlignment="1">
      <alignment horizontal="left" vertical="center"/>
    </xf>
    <xf numFmtId="0" fontId="9" fillId="0" borderId="0" xfId="49" applyFont="1" applyAlignment="1">
      <alignment vertical="center" wrapText="1"/>
    </xf>
    <xf numFmtId="4" fontId="1" fillId="0" borderId="9" xfId="0" applyNumberFormat="1" applyFont="1" applyBorder="1" applyAlignment="1">
      <alignment horizontal="center" vertical="center"/>
    </xf>
    <xf numFmtId="176" fontId="1" fillId="3" borderId="8" xfId="0" applyNumberFormat="1" applyFont="1" applyFill="1" applyBorder="1" applyAlignment="1">
      <alignment vertical="center"/>
    </xf>
    <xf numFmtId="49" fontId="10" fillId="6" borderId="18" xfId="0" applyNumberFormat="1" applyFont="1" applyFill="1" applyBorder="1" applyAlignment="1">
      <alignment horizontal="left" vertical="center"/>
    </xf>
    <xf numFmtId="0" fontId="3" fillId="6" borderId="19" xfId="0" applyFont="1" applyFill="1" applyBorder="1" applyAlignment="1">
      <alignment horizontal="left" vertical="center"/>
    </xf>
    <xf numFmtId="0" fontId="3" fillId="6" borderId="20" xfId="0" applyFont="1" applyFill="1" applyBorder="1" applyAlignment="1">
      <alignment horizontal="left" vertical="center"/>
    </xf>
    <xf numFmtId="176" fontId="3" fillId="6" borderId="8" xfId="0" applyNumberFormat="1" applyFont="1" applyFill="1" applyBorder="1" applyAlignment="1">
      <alignment vertical="center"/>
    </xf>
    <xf numFmtId="49" fontId="10" fillId="7" borderId="18" xfId="0" applyNumberFormat="1" applyFont="1" applyFill="1" applyBorder="1" applyAlignment="1">
      <alignment vertical="center"/>
    </xf>
    <xf numFmtId="0" fontId="3" fillId="7" borderId="19" xfId="0" applyFont="1" applyFill="1" applyBorder="1" applyAlignment="1">
      <alignment vertical="center"/>
    </xf>
    <xf numFmtId="0" fontId="3" fillId="7" borderId="20" xfId="0" applyFont="1" applyFill="1" applyBorder="1" applyAlignment="1">
      <alignment vertical="center"/>
    </xf>
    <xf numFmtId="176" fontId="3" fillId="7" borderId="8" xfId="0" applyNumberFormat="1" applyFont="1" applyFill="1" applyBorder="1" applyAlignment="1">
      <alignment horizontal="right" vertical="center"/>
    </xf>
    <xf numFmtId="49" fontId="3" fillId="0" borderId="15" xfId="0" applyNumberFormat="1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176" fontId="1" fillId="0" borderId="16" xfId="0" applyNumberFormat="1" applyFont="1" applyBorder="1" applyAlignment="1">
      <alignment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49" fontId="1" fillId="0" borderId="26" xfId="0" applyNumberFormat="1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0" fontId="1" fillId="6" borderId="28" xfId="0" applyFont="1" applyFill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6" borderId="27" xfId="0" applyFont="1" applyFill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3" fillId="0" borderId="29" xfId="0" applyFont="1" applyBorder="1" applyAlignment="1">
      <alignment horizontal="left" vertical="center"/>
    </xf>
    <xf numFmtId="0" fontId="1" fillId="6" borderId="26" xfId="0" applyFont="1" applyFill="1" applyBorder="1" applyAlignment="1">
      <alignment vertical="center"/>
    </xf>
    <xf numFmtId="177" fontId="1" fillId="7" borderId="26" xfId="0" applyNumberFormat="1" applyFont="1" applyFill="1" applyBorder="1" applyAlignment="1">
      <alignment vertical="center"/>
    </xf>
    <xf numFmtId="0" fontId="1" fillId="0" borderId="30" xfId="0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 3" xfId="49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0000"/>
      <rgbColor rgb="0092CDDC"/>
      <rgbColor rgb="00FFFF00"/>
      <rgbColor rgb="00FFFFFF"/>
      <rgbColor rgb="00A5A5A5"/>
      <rgbColor rgb="00808080"/>
      <rgbColor rgb="00C2D69B"/>
      <rgbColor rgb="00388194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92CDD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等线" panose="02010600030101010101" charset="-122"/>
            <a:ea typeface="等线" panose="02010600030101010101" charset="-122"/>
            <a:cs typeface="等线" panose="02010600030101010101" charset="-122"/>
            <a:sym typeface="等线" panose="02010600030101010101" charset="-122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等线" panose="02010600030101010101" charset="-122"/>
            <a:ea typeface="等线" panose="02010600030101010101" charset="-122"/>
            <a:cs typeface="等线" panose="02010600030101010101" charset="-122"/>
            <a:sym typeface="等线" panose="02010600030101010101" charset="-122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showGridLines="0" tabSelected="1" view="pageBreakPreview" zoomScale="78" zoomScaleNormal="100" zoomScaleSheetLayoutView="78" workbookViewId="0">
      <pane ySplit="6" topLeftCell="A46" activePane="bottomLeft" state="frozen"/>
      <selection/>
      <selection pane="bottomLeft" activeCell="H3" sqref="H3:I3"/>
    </sheetView>
  </sheetViews>
  <sheetFormatPr defaultColWidth="8.75" defaultRowHeight="20.25" customHeight="1"/>
  <cols>
    <col min="1" max="1" width="19.25" style="4" customWidth="1"/>
    <col min="2" max="2" width="26" style="4" customWidth="1"/>
    <col min="3" max="3" width="28" style="4" customWidth="1"/>
    <col min="4" max="4" width="8.83333333333333" style="4" customWidth="1"/>
    <col min="5" max="5" width="15.8333333333333" style="4" customWidth="1"/>
    <col min="6" max="6" width="8.83333333333333" style="4" customWidth="1"/>
    <col min="7" max="7" width="32.0833333333333" style="4" customWidth="1"/>
    <col min="8" max="8" width="15.5" style="5" customWidth="1"/>
    <col min="9" max="9" width="29.25" style="4" customWidth="1"/>
    <col min="10" max="11" width="8.83333333333333" style="4" customWidth="1"/>
    <col min="12" max="16384" width="8.75" style="3"/>
  </cols>
  <sheetData>
    <row r="1" ht="42" customHeight="1" spans="1:9">
      <c r="A1" s="6" t="s">
        <v>0</v>
      </c>
      <c r="B1" s="7"/>
      <c r="C1" s="8"/>
      <c r="D1" s="7"/>
      <c r="E1" s="7"/>
      <c r="F1" s="8"/>
      <c r="G1" s="8"/>
      <c r="H1" s="9"/>
      <c r="I1" s="7"/>
    </row>
    <row r="2" ht="30" customHeight="1" spans="1:9">
      <c r="A2" s="10" t="s">
        <v>1</v>
      </c>
      <c r="B2" s="11" t="s">
        <v>2</v>
      </c>
      <c r="C2" s="10" t="s">
        <v>3</v>
      </c>
      <c r="D2" s="12" t="s">
        <v>4</v>
      </c>
      <c r="E2" s="13"/>
      <c r="F2" s="14" t="s">
        <v>5</v>
      </c>
      <c r="G2" s="15" t="s">
        <v>6</v>
      </c>
      <c r="H2" s="16" t="s">
        <v>7</v>
      </c>
      <c r="I2" s="84"/>
    </row>
    <row r="3" ht="39.75" customHeight="1" spans="1:9">
      <c r="A3" s="15" t="s">
        <v>8</v>
      </c>
      <c r="B3" s="17" t="s">
        <v>9</v>
      </c>
      <c r="C3" s="10" t="s">
        <v>10</v>
      </c>
      <c r="D3" s="18">
        <v>21</v>
      </c>
      <c r="E3" s="19"/>
      <c r="F3" s="14" t="s">
        <v>11</v>
      </c>
      <c r="G3" s="15" t="s">
        <v>12</v>
      </c>
      <c r="H3" s="20" t="s">
        <v>13</v>
      </c>
      <c r="I3" s="85"/>
    </row>
    <row r="4" ht="29.75" spans="1:9">
      <c r="A4" s="15" t="s">
        <v>14</v>
      </c>
      <c r="B4" s="21" t="s">
        <v>15</v>
      </c>
      <c r="C4" s="22"/>
      <c r="D4" s="23"/>
      <c r="E4" s="23"/>
      <c r="F4" s="24" t="s">
        <v>16</v>
      </c>
      <c r="G4" s="15" t="s">
        <v>17</v>
      </c>
      <c r="H4" s="25"/>
      <c r="I4" s="85"/>
    </row>
    <row r="5" s="1" customFormat="1" ht="48" customHeight="1" spans="1:9">
      <c r="A5" s="26" t="s">
        <v>18</v>
      </c>
      <c r="B5" s="27" t="s">
        <v>19</v>
      </c>
      <c r="C5" s="27"/>
      <c r="D5" s="27"/>
      <c r="E5" s="27"/>
      <c r="F5" s="27"/>
      <c r="G5" s="27"/>
      <c r="H5" s="28"/>
      <c r="I5" s="27"/>
    </row>
    <row r="6" s="2" customFormat="1" ht="30" customHeight="1" spans="1:9">
      <c r="A6" s="29" t="s">
        <v>20</v>
      </c>
      <c r="B6" s="29" t="s">
        <v>21</v>
      </c>
      <c r="C6" s="29" t="s">
        <v>22</v>
      </c>
      <c r="D6" s="29" t="s">
        <v>23</v>
      </c>
      <c r="E6" s="29" t="s">
        <v>24</v>
      </c>
      <c r="F6" s="29" t="s">
        <v>25</v>
      </c>
      <c r="G6" s="29" t="s">
        <v>26</v>
      </c>
      <c r="H6" s="30" t="s">
        <v>27</v>
      </c>
      <c r="I6" s="29" t="s">
        <v>28</v>
      </c>
    </row>
    <row r="7" s="2" customFormat="1" ht="30" customHeight="1" spans="1:9">
      <c r="A7" s="29" t="s">
        <v>20</v>
      </c>
      <c r="B7" s="29" t="s">
        <v>21</v>
      </c>
      <c r="C7" s="29" t="s">
        <v>22</v>
      </c>
      <c r="D7" s="29" t="s">
        <v>23</v>
      </c>
      <c r="E7" s="29" t="s">
        <v>24</v>
      </c>
      <c r="F7" s="29" t="s">
        <v>25</v>
      </c>
      <c r="G7" s="29" t="s">
        <v>26</v>
      </c>
      <c r="H7" s="30" t="s">
        <v>27</v>
      </c>
      <c r="I7" s="29" t="s">
        <v>28</v>
      </c>
    </row>
    <row r="8" ht="30" customHeight="1" spans="1:9">
      <c r="A8" s="31" t="s">
        <v>29</v>
      </c>
      <c r="B8" s="15" t="s">
        <v>30</v>
      </c>
      <c r="C8" s="15"/>
      <c r="D8" s="15"/>
      <c r="E8" s="15"/>
      <c r="F8" s="15"/>
      <c r="G8" s="15"/>
      <c r="H8" s="32"/>
      <c r="I8" s="86"/>
    </row>
    <row r="9" ht="30" customHeight="1" spans="1:9">
      <c r="A9" s="33" t="s">
        <v>31</v>
      </c>
      <c r="B9" s="34" t="s">
        <v>32</v>
      </c>
      <c r="C9" s="35" t="s">
        <v>33</v>
      </c>
      <c r="D9" s="36">
        <v>1</v>
      </c>
      <c r="E9" s="36">
        <v>1</v>
      </c>
      <c r="F9" s="37" t="s">
        <v>34</v>
      </c>
      <c r="G9" s="38">
        <v>450</v>
      </c>
      <c r="H9" s="39">
        <f>D9*E9*G9</f>
        <v>450</v>
      </c>
      <c r="I9" s="87" t="s">
        <v>35</v>
      </c>
    </row>
    <row r="10" ht="30" customHeight="1" spans="1:9">
      <c r="A10" s="33" t="s">
        <v>36</v>
      </c>
      <c r="B10" s="34" t="s">
        <v>37</v>
      </c>
      <c r="C10" s="40" t="s">
        <v>38</v>
      </c>
      <c r="D10" s="36">
        <v>1</v>
      </c>
      <c r="E10" s="36">
        <v>1</v>
      </c>
      <c r="F10" s="37" t="s">
        <v>34</v>
      </c>
      <c r="G10" s="38">
        <v>600</v>
      </c>
      <c r="H10" s="39">
        <f>D10*E10*G10</f>
        <v>600</v>
      </c>
      <c r="I10" s="87" t="s">
        <v>39</v>
      </c>
    </row>
    <row r="11" ht="30" customHeight="1" spans="1:9">
      <c r="A11" s="33" t="s">
        <v>40</v>
      </c>
      <c r="B11" s="34" t="s">
        <v>37</v>
      </c>
      <c r="C11" s="40" t="s">
        <v>41</v>
      </c>
      <c r="D11" s="36">
        <v>1</v>
      </c>
      <c r="E11" s="36">
        <v>1</v>
      </c>
      <c r="F11" s="37" t="s">
        <v>34</v>
      </c>
      <c r="G11" s="38">
        <v>600</v>
      </c>
      <c r="H11" s="39">
        <f>D11*E11*G11</f>
        <v>600</v>
      </c>
      <c r="I11" s="87" t="s">
        <v>39</v>
      </c>
    </row>
    <row r="12" ht="30" customHeight="1" spans="1:9">
      <c r="A12" s="33" t="s">
        <v>42</v>
      </c>
      <c r="B12" s="34" t="s">
        <v>43</v>
      </c>
      <c r="C12" s="40" t="s">
        <v>38</v>
      </c>
      <c r="D12" s="36">
        <v>1</v>
      </c>
      <c r="E12" s="36">
        <v>1</v>
      </c>
      <c r="F12" s="37" t="s">
        <v>34</v>
      </c>
      <c r="G12" s="38">
        <v>600</v>
      </c>
      <c r="H12" s="39">
        <f>D12*E12*G12</f>
        <v>600</v>
      </c>
      <c r="I12" s="87" t="s">
        <v>39</v>
      </c>
    </row>
    <row r="13" ht="30" customHeight="1" spans="1:9">
      <c r="A13" s="33" t="s">
        <v>44</v>
      </c>
      <c r="B13" s="34" t="s">
        <v>45</v>
      </c>
      <c r="C13" s="40" t="s">
        <v>46</v>
      </c>
      <c r="D13" s="36">
        <v>1</v>
      </c>
      <c r="E13" s="36">
        <v>1</v>
      </c>
      <c r="F13" s="37" t="s">
        <v>34</v>
      </c>
      <c r="G13" s="38">
        <v>450</v>
      </c>
      <c r="H13" s="39">
        <f>D13*E13*G13</f>
        <v>450</v>
      </c>
      <c r="I13" s="87" t="s">
        <v>47</v>
      </c>
    </row>
    <row r="14" ht="30" customHeight="1" spans="1:9">
      <c r="A14" s="33" t="s">
        <v>48</v>
      </c>
      <c r="B14" s="34" t="s">
        <v>45</v>
      </c>
      <c r="C14" s="40" t="s">
        <v>49</v>
      </c>
      <c r="D14" s="36">
        <v>1</v>
      </c>
      <c r="E14" s="36">
        <v>1</v>
      </c>
      <c r="F14" s="37" t="s">
        <v>34</v>
      </c>
      <c r="G14" s="38">
        <v>450</v>
      </c>
      <c r="H14" s="39">
        <f>D14*E14*G14</f>
        <v>450</v>
      </c>
      <c r="I14" s="87" t="s">
        <v>50</v>
      </c>
    </row>
    <row r="15" ht="30" customHeight="1" spans="1:9">
      <c r="A15" s="33" t="s">
        <v>51</v>
      </c>
      <c r="B15" s="34" t="s">
        <v>52</v>
      </c>
      <c r="C15" s="40" t="s">
        <v>53</v>
      </c>
      <c r="D15" s="36">
        <v>1</v>
      </c>
      <c r="E15" s="36">
        <v>1</v>
      </c>
      <c r="F15" s="37" t="s">
        <v>34</v>
      </c>
      <c r="G15" s="38">
        <v>450</v>
      </c>
      <c r="H15" s="39">
        <f>D15*E15*G15</f>
        <v>450</v>
      </c>
      <c r="I15" s="87" t="s">
        <v>47</v>
      </c>
    </row>
    <row r="16" ht="30" customHeight="1" spans="1:9">
      <c r="A16" s="33" t="s">
        <v>54</v>
      </c>
      <c r="B16" s="34" t="s">
        <v>55</v>
      </c>
      <c r="C16" s="40" t="s">
        <v>56</v>
      </c>
      <c r="D16" s="36">
        <v>1</v>
      </c>
      <c r="E16" s="36">
        <v>1</v>
      </c>
      <c r="F16" s="37" t="s">
        <v>34</v>
      </c>
      <c r="G16" s="38">
        <v>1200</v>
      </c>
      <c r="H16" s="39">
        <f>D16*E16*G16</f>
        <v>1200</v>
      </c>
      <c r="I16" s="87" t="s">
        <v>57</v>
      </c>
    </row>
    <row r="17" ht="30" customHeight="1" spans="1:9">
      <c r="A17" s="33" t="s">
        <v>58</v>
      </c>
      <c r="B17" s="34" t="s">
        <v>59</v>
      </c>
      <c r="C17" s="40" t="s">
        <v>60</v>
      </c>
      <c r="D17" s="36">
        <v>1</v>
      </c>
      <c r="E17" s="36">
        <v>1</v>
      </c>
      <c r="F17" s="37" t="s">
        <v>34</v>
      </c>
      <c r="G17" s="38">
        <v>450</v>
      </c>
      <c r="H17" s="39">
        <f>D17*E17*G17</f>
        <v>450</v>
      </c>
      <c r="I17" s="87" t="s">
        <v>61</v>
      </c>
    </row>
    <row r="18" ht="30" customHeight="1" spans="1:9">
      <c r="A18" s="33" t="s">
        <v>62</v>
      </c>
      <c r="B18" s="34" t="s">
        <v>63</v>
      </c>
      <c r="C18" s="35" t="s">
        <v>64</v>
      </c>
      <c r="D18" s="36">
        <v>1</v>
      </c>
      <c r="E18" s="36">
        <v>1</v>
      </c>
      <c r="F18" s="37" t="s">
        <v>34</v>
      </c>
      <c r="G18" s="38">
        <v>550</v>
      </c>
      <c r="H18" s="39">
        <f>D18*E18*G18</f>
        <v>550</v>
      </c>
      <c r="I18" s="87" t="s">
        <v>65</v>
      </c>
    </row>
    <row r="19" ht="30" customHeight="1" spans="1:9">
      <c r="A19" s="33" t="s">
        <v>66</v>
      </c>
      <c r="B19" s="34" t="s">
        <v>67</v>
      </c>
      <c r="C19" s="35" t="s">
        <v>68</v>
      </c>
      <c r="D19" s="36">
        <v>1</v>
      </c>
      <c r="E19" s="36">
        <v>1</v>
      </c>
      <c r="F19" s="37" t="s">
        <v>34</v>
      </c>
      <c r="G19" s="38">
        <v>450</v>
      </c>
      <c r="H19" s="39">
        <f>D19*E19*G19</f>
        <v>450</v>
      </c>
      <c r="I19" s="87" t="s">
        <v>69</v>
      </c>
    </row>
    <row r="20" ht="30" customHeight="1" spans="1:9">
      <c r="A20" s="33" t="s">
        <v>70</v>
      </c>
      <c r="B20" s="34" t="s">
        <v>71</v>
      </c>
      <c r="C20" s="35" t="s">
        <v>72</v>
      </c>
      <c r="D20" s="36">
        <v>1</v>
      </c>
      <c r="E20" s="36">
        <v>1</v>
      </c>
      <c r="F20" s="37" t="s">
        <v>34</v>
      </c>
      <c r="G20" s="38">
        <v>350</v>
      </c>
      <c r="H20" s="39">
        <f>D20*E20*G20</f>
        <v>350</v>
      </c>
      <c r="I20" s="87" t="s">
        <v>73</v>
      </c>
    </row>
    <row r="21" ht="30" customHeight="1" spans="1:9">
      <c r="A21" s="33" t="s">
        <v>74</v>
      </c>
      <c r="B21" s="34" t="s">
        <v>75</v>
      </c>
      <c r="C21" s="35" t="s">
        <v>76</v>
      </c>
      <c r="D21" s="36">
        <v>1</v>
      </c>
      <c r="E21" s="36">
        <v>1</v>
      </c>
      <c r="F21" s="37" t="s">
        <v>34</v>
      </c>
      <c r="G21" s="38">
        <v>350</v>
      </c>
      <c r="H21" s="39">
        <f>D21*E21*G21</f>
        <v>350</v>
      </c>
      <c r="I21" s="87" t="s">
        <v>77</v>
      </c>
    </row>
    <row r="22" ht="30" customHeight="1" spans="1:9">
      <c r="A22" s="41" t="s">
        <v>78</v>
      </c>
      <c r="B22" s="42"/>
      <c r="C22" s="42"/>
      <c r="D22" s="42"/>
      <c r="E22" s="42"/>
      <c r="F22" s="42"/>
      <c r="G22" s="43"/>
      <c r="H22" s="44">
        <f>SUM(H9:H21)</f>
        <v>6950</v>
      </c>
      <c r="I22" s="88"/>
    </row>
    <row r="23" s="2" customFormat="1" ht="30" customHeight="1" spans="1:9">
      <c r="A23" s="29" t="s">
        <v>20</v>
      </c>
      <c r="B23" s="29" t="s">
        <v>21</v>
      </c>
      <c r="C23" s="29" t="s">
        <v>22</v>
      </c>
      <c r="D23" s="29" t="s">
        <v>23</v>
      </c>
      <c r="E23" s="29" t="s">
        <v>24</v>
      </c>
      <c r="F23" s="29" t="s">
        <v>25</v>
      </c>
      <c r="G23" s="29" t="s">
        <v>26</v>
      </c>
      <c r="H23" s="30" t="s">
        <v>27</v>
      </c>
      <c r="I23" s="29" t="s">
        <v>28</v>
      </c>
    </row>
    <row r="24" s="3" customFormat="1" ht="30" customHeight="1" spans="1:11">
      <c r="A24" s="31" t="s">
        <v>79</v>
      </c>
      <c r="B24" s="15" t="s">
        <v>80</v>
      </c>
      <c r="C24" s="15"/>
      <c r="D24" s="15"/>
      <c r="E24" s="15"/>
      <c r="F24" s="15"/>
      <c r="G24" s="15"/>
      <c r="H24" s="32"/>
      <c r="I24" s="86"/>
      <c r="J24" s="4"/>
      <c r="K24" s="4"/>
    </row>
    <row r="25" s="3" customFormat="1" ht="30" customHeight="1" spans="1:11">
      <c r="A25" s="33" t="s">
        <v>81</v>
      </c>
      <c r="B25" s="34" t="s">
        <v>82</v>
      </c>
      <c r="C25" s="35"/>
      <c r="D25" s="36">
        <v>1</v>
      </c>
      <c r="E25" s="36">
        <v>1</v>
      </c>
      <c r="F25" s="37" t="s">
        <v>83</v>
      </c>
      <c r="G25" s="38">
        <v>1946</v>
      </c>
      <c r="H25" s="39">
        <f>D25*E25*G25</f>
        <v>1946</v>
      </c>
      <c r="I25" s="87" t="s">
        <v>84</v>
      </c>
      <c r="J25" s="4"/>
      <c r="K25" s="4"/>
    </row>
    <row r="26" s="3" customFormat="1" ht="30" customHeight="1" spans="1:11">
      <c r="A26" s="33" t="s">
        <v>85</v>
      </c>
      <c r="B26" s="34" t="s">
        <v>86</v>
      </c>
      <c r="C26" s="35"/>
      <c r="D26" s="36">
        <v>1</v>
      </c>
      <c r="E26" s="36">
        <v>1</v>
      </c>
      <c r="F26" s="37" t="s">
        <v>83</v>
      </c>
      <c r="G26" s="38">
        <v>139.44</v>
      </c>
      <c r="H26" s="39">
        <f>D26*E26*G26</f>
        <v>139.44</v>
      </c>
      <c r="I26" s="87" t="s">
        <v>87</v>
      </c>
      <c r="J26" s="4"/>
      <c r="K26" s="4"/>
    </row>
    <row r="27" s="3" customFormat="1" ht="30" customHeight="1" spans="1:11">
      <c r="A27" s="33" t="s">
        <v>88</v>
      </c>
      <c r="B27" s="34" t="s">
        <v>89</v>
      </c>
      <c r="C27" s="40"/>
      <c r="D27" s="36">
        <v>1</v>
      </c>
      <c r="E27" s="36">
        <v>1</v>
      </c>
      <c r="F27" s="37" t="s">
        <v>83</v>
      </c>
      <c r="G27" s="38">
        <v>312.28</v>
      </c>
      <c r="H27" s="39">
        <f>D27*E27*G27</f>
        <v>312.28</v>
      </c>
      <c r="I27" s="87" t="s">
        <v>90</v>
      </c>
      <c r="J27" s="4"/>
      <c r="K27" s="4"/>
    </row>
    <row r="28" s="3" customFormat="1" ht="30" customHeight="1" spans="1:11">
      <c r="A28" s="33" t="s">
        <v>91</v>
      </c>
      <c r="B28" s="34" t="s">
        <v>92</v>
      </c>
      <c r="C28" s="35"/>
      <c r="D28" s="36">
        <v>1</v>
      </c>
      <c r="E28" s="36">
        <v>1</v>
      </c>
      <c r="F28" s="37" t="s">
        <v>93</v>
      </c>
      <c r="G28" s="38">
        <v>3020</v>
      </c>
      <c r="H28" s="39">
        <f>D28*E28*G28</f>
        <v>3020</v>
      </c>
      <c r="I28" s="87" t="s">
        <v>94</v>
      </c>
      <c r="J28" s="4"/>
      <c r="K28" s="4"/>
    </row>
    <row r="29" s="3" customFormat="1" ht="30" customHeight="1" spans="1:11">
      <c r="A29" s="33" t="s">
        <v>95</v>
      </c>
      <c r="B29" s="34" t="s">
        <v>96</v>
      </c>
      <c r="C29" s="40"/>
      <c r="D29" s="36">
        <v>1</v>
      </c>
      <c r="E29" s="36">
        <v>1</v>
      </c>
      <c r="F29" s="37" t="s">
        <v>83</v>
      </c>
      <c r="G29" s="38">
        <v>1610</v>
      </c>
      <c r="H29" s="39">
        <f>D29*E29*G29</f>
        <v>1610</v>
      </c>
      <c r="I29" s="87" t="s">
        <v>97</v>
      </c>
      <c r="J29" s="4"/>
      <c r="K29" s="4"/>
    </row>
    <row r="30" s="3" customFormat="1" ht="30" customHeight="1" spans="1:11">
      <c r="A30" s="33" t="s">
        <v>98</v>
      </c>
      <c r="B30" s="34" t="s">
        <v>99</v>
      </c>
      <c r="C30" s="40"/>
      <c r="D30" s="36">
        <v>1</v>
      </c>
      <c r="E30" s="36">
        <v>1</v>
      </c>
      <c r="F30" s="37" t="s">
        <v>83</v>
      </c>
      <c r="G30" s="38">
        <v>278</v>
      </c>
      <c r="H30" s="39">
        <f t="shared" ref="H30:H35" si="0">D30*E30*G30</f>
        <v>278</v>
      </c>
      <c r="I30" s="87" t="s">
        <v>100</v>
      </c>
      <c r="J30" s="4"/>
      <c r="K30" s="4"/>
    </row>
    <row r="31" s="3" customFormat="1" ht="30" customHeight="1" spans="1:11">
      <c r="A31" s="33" t="s">
        <v>101</v>
      </c>
      <c r="B31" s="34" t="s">
        <v>102</v>
      </c>
      <c r="C31" s="35"/>
      <c r="D31" s="36">
        <v>1</v>
      </c>
      <c r="E31" s="36">
        <v>1</v>
      </c>
      <c r="F31" s="37" t="s">
        <v>83</v>
      </c>
      <c r="G31" s="38">
        <v>1590</v>
      </c>
      <c r="H31" s="39">
        <f t="shared" si="0"/>
        <v>1590</v>
      </c>
      <c r="I31" s="87" t="s">
        <v>103</v>
      </c>
      <c r="J31" s="4"/>
      <c r="K31" s="4"/>
    </row>
    <row r="32" s="3" customFormat="1" ht="30" customHeight="1" spans="1:11">
      <c r="A32" s="41" t="s">
        <v>78</v>
      </c>
      <c r="B32" s="42"/>
      <c r="C32" s="42"/>
      <c r="D32" s="42"/>
      <c r="E32" s="42"/>
      <c r="F32" s="42"/>
      <c r="G32" s="43"/>
      <c r="H32" s="44">
        <f>SUM(H25:H31)</f>
        <v>8895.72</v>
      </c>
      <c r="I32" s="88"/>
      <c r="J32" s="4"/>
      <c r="K32" s="4"/>
    </row>
    <row r="33" s="2" customFormat="1" ht="30" customHeight="1" spans="1:9">
      <c r="A33" s="29" t="s">
        <v>20</v>
      </c>
      <c r="B33" s="29" t="s">
        <v>21</v>
      </c>
      <c r="C33" s="29" t="s">
        <v>22</v>
      </c>
      <c r="D33" s="29" t="s">
        <v>23</v>
      </c>
      <c r="E33" s="29" t="s">
        <v>24</v>
      </c>
      <c r="F33" s="29" t="s">
        <v>25</v>
      </c>
      <c r="G33" s="29" t="s">
        <v>26</v>
      </c>
      <c r="H33" s="30" t="s">
        <v>27</v>
      </c>
      <c r="I33" s="29" t="s">
        <v>28</v>
      </c>
    </row>
    <row r="34" s="3" customFormat="1" ht="30" customHeight="1" spans="1:11">
      <c r="A34" s="31" t="s">
        <v>104</v>
      </c>
      <c r="B34" s="15" t="s">
        <v>105</v>
      </c>
      <c r="C34" s="15"/>
      <c r="D34" s="15"/>
      <c r="E34" s="15"/>
      <c r="F34" s="15"/>
      <c r="G34" s="15"/>
      <c r="H34" s="32"/>
      <c r="I34" s="86"/>
      <c r="J34" s="4"/>
      <c r="K34" s="4"/>
    </row>
    <row r="35" s="3" customFormat="1" ht="30" customHeight="1" spans="1:11">
      <c r="A35" s="33" t="s">
        <v>106</v>
      </c>
      <c r="B35" s="34" t="s">
        <v>107</v>
      </c>
      <c r="C35" s="35"/>
      <c r="D35" s="36">
        <v>1</v>
      </c>
      <c r="E35" s="36">
        <v>1</v>
      </c>
      <c r="F35" s="37" t="s">
        <v>108</v>
      </c>
      <c r="G35" s="38">
        <v>300</v>
      </c>
      <c r="H35" s="39">
        <f t="shared" si="0"/>
        <v>300</v>
      </c>
      <c r="I35" s="87" t="s">
        <v>109</v>
      </c>
      <c r="J35" s="4"/>
      <c r="K35" s="4"/>
    </row>
    <row r="36" s="3" customFormat="1" ht="30" customHeight="1" spans="1:11">
      <c r="A36" s="33" t="s">
        <v>110</v>
      </c>
      <c r="B36" s="34" t="s">
        <v>111</v>
      </c>
      <c r="C36" s="35"/>
      <c r="D36" s="36">
        <v>1</v>
      </c>
      <c r="E36" s="36">
        <v>1</v>
      </c>
      <c r="F36" s="37" t="s">
        <v>108</v>
      </c>
      <c r="G36" s="38">
        <v>600</v>
      </c>
      <c r="H36" s="39">
        <f>D36*E36*G36</f>
        <v>600</v>
      </c>
      <c r="I36" s="87" t="s">
        <v>112</v>
      </c>
      <c r="J36" s="4"/>
      <c r="K36" s="4"/>
    </row>
    <row r="37" s="3" customFormat="1" ht="30" customHeight="1" spans="1:11">
      <c r="A37" s="41" t="s">
        <v>78</v>
      </c>
      <c r="B37" s="42"/>
      <c r="C37" s="42"/>
      <c r="D37" s="42"/>
      <c r="E37" s="42"/>
      <c r="F37" s="42"/>
      <c r="G37" s="43"/>
      <c r="H37" s="44">
        <f>SUM(H35:H36)</f>
        <v>900</v>
      </c>
      <c r="I37" s="88"/>
      <c r="J37" s="4"/>
      <c r="K37" s="4"/>
    </row>
    <row r="38" ht="30" customHeight="1" spans="1:9">
      <c r="A38" s="45" t="s">
        <v>113</v>
      </c>
      <c r="B38" s="46"/>
      <c r="C38" s="46"/>
      <c r="D38" s="46"/>
      <c r="E38" s="46"/>
      <c r="F38" s="46"/>
      <c r="G38" s="47"/>
      <c r="H38" s="48">
        <f>H22+H32+H37</f>
        <v>16745.72</v>
      </c>
      <c r="I38" s="89"/>
    </row>
    <row r="39" s="2" customFormat="1" ht="30" customHeight="1" spans="1:9">
      <c r="A39" s="29" t="s">
        <v>20</v>
      </c>
      <c r="B39" s="29" t="s">
        <v>21</v>
      </c>
      <c r="C39" s="29" t="s">
        <v>22</v>
      </c>
      <c r="D39" s="29" t="s">
        <v>23</v>
      </c>
      <c r="E39" s="29" t="s">
        <v>24</v>
      </c>
      <c r="F39" s="29" t="s">
        <v>25</v>
      </c>
      <c r="G39" s="29" t="s">
        <v>26</v>
      </c>
      <c r="H39" s="30" t="s">
        <v>27</v>
      </c>
      <c r="I39" s="29" t="s">
        <v>28</v>
      </c>
    </row>
    <row r="40" ht="30" customHeight="1" spans="1:9">
      <c r="A40" s="31" t="s">
        <v>114</v>
      </c>
      <c r="B40" s="15" t="s">
        <v>115</v>
      </c>
      <c r="C40" s="15"/>
      <c r="D40" s="15"/>
      <c r="E40" s="15"/>
      <c r="F40" s="15"/>
      <c r="G40" s="15"/>
      <c r="H40" s="32"/>
      <c r="I40" s="15"/>
    </row>
    <row r="41" ht="30" customHeight="1" spans="1:9">
      <c r="A41" s="49" t="s">
        <v>116</v>
      </c>
      <c r="B41" s="50" t="s">
        <v>115</v>
      </c>
      <c r="C41" s="51"/>
      <c r="D41" s="52">
        <v>1</v>
      </c>
      <c r="E41" s="53"/>
      <c r="F41" s="54">
        <v>0.06</v>
      </c>
      <c r="G41" s="55">
        <f>H38</f>
        <v>16745.72</v>
      </c>
      <c r="H41" s="56">
        <f>D41*F41*G41</f>
        <v>1004.7432</v>
      </c>
      <c r="I41" s="90"/>
    </row>
    <row r="42" ht="30" customHeight="1" spans="1:9">
      <c r="A42" s="45" t="s">
        <v>78</v>
      </c>
      <c r="B42" s="57"/>
      <c r="C42" s="57"/>
      <c r="D42" s="46"/>
      <c r="E42" s="46"/>
      <c r="F42" s="46"/>
      <c r="G42" s="47"/>
      <c r="H42" s="48">
        <f>SUM(H41:H41)</f>
        <v>1004.7432</v>
      </c>
      <c r="I42" s="91"/>
    </row>
    <row r="43" s="2" customFormat="1" ht="30" customHeight="1" spans="1:9">
      <c r="A43" s="29" t="s">
        <v>20</v>
      </c>
      <c r="B43" s="29" t="s">
        <v>21</v>
      </c>
      <c r="C43" s="29" t="s">
        <v>22</v>
      </c>
      <c r="D43" s="29" t="s">
        <v>23</v>
      </c>
      <c r="E43" s="29" t="s">
        <v>24</v>
      </c>
      <c r="F43" s="29" t="s">
        <v>25</v>
      </c>
      <c r="G43" s="29" t="s">
        <v>26</v>
      </c>
      <c r="H43" s="30" t="s">
        <v>27</v>
      </c>
      <c r="I43" s="29" t="s">
        <v>28</v>
      </c>
    </row>
    <row r="44" ht="30" customHeight="1" spans="1:9">
      <c r="A44" s="31" t="s">
        <v>117</v>
      </c>
      <c r="B44" s="58" t="s">
        <v>118</v>
      </c>
      <c r="C44" s="58"/>
      <c r="D44" s="58"/>
      <c r="E44" s="58"/>
      <c r="F44" s="58"/>
      <c r="G44" s="58"/>
      <c r="H44" s="59"/>
      <c r="I44" s="58"/>
    </row>
    <row r="45" ht="30" customHeight="1" spans="1:9">
      <c r="A45" s="33" t="s">
        <v>119</v>
      </c>
      <c r="B45" s="60" t="s">
        <v>120</v>
      </c>
      <c r="C45" s="61"/>
      <c r="D45" s="62"/>
      <c r="E45" s="63"/>
      <c r="F45" s="64" t="s">
        <v>121</v>
      </c>
      <c r="G45" s="65"/>
      <c r="H45" s="66">
        <f>D45*E45*G45</f>
        <v>0</v>
      </c>
      <c r="I45" s="92"/>
    </row>
    <row r="46" ht="30" customHeight="1" spans="1:9">
      <c r="A46" s="45" t="s">
        <v>78</v>
      </c>
      <c r="B46" s="46"/>
      <c r="C46" s="46"/>
      <c r="D46" s="46"/>
      <c r="E46" s="46"/>
      <c r="F46" s="46"/>
      <c r="G46" s="47"/>
      <c r="H46" s="48">
        <f>SUM(H45:H45)</f>
        <v>0</v>
      </c>
      <c r="I46" s="91"/>
    </row>
    <row r="47" s="2" customFormat="1" ht="30" customHeight="1" spans="1:9">
      <c r="A47" s="29" t="s">
        <v>20</v>
      </c>
      <c r="B47" s="29" t="s">
        <v>21</v>
      </c>
      <c r="C47" s="29" t="s">
        <v>22</v>
      </c>
      <c r="D47" s="29" t="s">
        <v>23</v>
      </c>
      <c r="E47" s="29" t="s">
        <v>24</v>
      </c>
      <c r="F47" s="29" t="s">
        <v>25</v>
      </c>
      <c r="G47" s="29" t="s">
        <v>26</v>
      </c>
      <c r="H47" s="30" t="s">
        <v>27</v>
      </c>
      <c r="I47" s="29" t="s">
        <v>28</v>
      </c>
    </row>
    <row r="48" ht="30" customHeight="1" spans="1:9">
      <c r="A48" s="31" t="s">
        <v>122</v>
      </c>
      <c r="B48" s="67" t="s">
        <v>123</v>
      </c>
      <c r="C48" s="68"/>
      <c r="D48" s="68"/>
      <c r="E48" s="68"/>
      <c r="F48" s="68"/>
      <c r="G48" s="68"/>
      <c r="H48" s="69"/>
      <c r="I48" s="93"/>
    </row>
    <row r="49" ht="30" customHeight="1" spans="1:9">
      <c r="A49" s="33" t="s">
        <v>124</v>
      </c>
      <c r="B49" s="70" t="s">
        <v>123</v>
      </c>
      <c r="C49" s="61"/>
      <c r="D49" s="71"/>
      <c r="E49" s="53"/>
      <c r="F49" s="54">
        <v>0.06</v>
      </c>
      <c r="G49" s="72">
        <f>H38+H42+H46</f>
        <v>17750.4632</v>
      </c>
      <c r="H49" s="56">
        <f>F49*G49</f>
        <v>1065.027792</v>
      </c>
      <c r="I49" s="90"/>
    </row>
    <row r="50" ht="30" customHeight="1" spans="1:9">
      <c r="A50" s="73" t="s">
        <v>78</v>
      </c>
      <c r="B50" s="74"/>
      <c r="C50" s="74"/>
      <c r="D50" s="74"/>
      <c r="E50" s="74"/>
      <c r="F50" s="74"/>
      <c r="G50" s="75"/>
      <c r="H50" s="76">
        <f>SUM(H49:H49)</f>
        <v>1065.027792</v>
      </c>
      <c r="I50" s="94"/>
    </row>
    <row r="51" ht="30" customHeight="1" spans="1:9">
      <c r="A51" s="77" t="s">
        <v>125</v>
      </c>
      <c r="B51" s="78"/>
      <c r="C51" s="78"/>
      <c r="D51" s="78"/>
      <c r="E51" s="78"/>
      <c r="F51" s="78"/>
      <c r="G51" s="79"/>
      <c r="H51" s="80">
        <f>G49+H50</f>
        <v>18815.490992</v>
      </c>
      <c r="I51" s="95"/>
    </row>
    <row r="52" ht="30" customHeight="1" spans="1:9">
      <c r="A52" s="81" t="s">
        <v>126</v>
      </c>
      <c r="B52" s="82"/>
      <c r="C52" s="82"/>
      <c r="D52" s="82"/>
      <c r="E52" s="82"/>
      <c r="F52" s="82"/>
      <c r="G52" s="82"/>
      <c r="H52" s="83"/>
      <c r="I52" s="96"/>
    </row>
  </sheetData>
  <mergeCells count="22">
    <mergeCell ref="A1:I1"/>
    <mergeCell ref="D2:E2"/>
    <mergeCell ref="H2:I2"/>
    <mergeCell ref="D3:E3"/>
    <mergeCell ref="H3:I3"/>
    <mergeCell ref="H4:I4"/>
    <mergeCell ref="B5:I5"/>
    <mergeCell ref="B8:H8"/>
    <mergeCell ref="A22:G22"/>
    <mergeCell ref="B24:H24"/>
    <mergeCell ref="A32:G32"/>
    <mergeCell ref="B34:H34"/>
    <mergeCell ref="A37:G37"/>
    <mergeCell ref="B40:I40"/>
    <mergeCell ref="D41:E41"/>
    <mergeCell ref="A42:G42"/>
    <mergeCell ref="B44:I44"/>
    <mergeCell ref="A46:G46"/>
    <mergeCell ref="B48:I48"/>
    <mergeCell ref="D49:E49"/>
    <mergeCell ref="A50:G50"/>
    <mergeCell ref="A52:I52"/>
  </mergeCells>
  <pageMargins left="0.7" right="0.7" top="0.75" bottom="0.75" header="0.3" footer="0.3"/>
  <pageSetup paperSize="1" scale="48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活动预算单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Shuai Yang</dc:creator>
  <cp:lastModifiedBy>黛西曹</cp:lastModifiedBy>
  <dcterms:created xsi:type="dcterms:W3CDTF">2019-10-08T05:25:00Z</dcterms:created>
  <cp:lastPrinted>2019-05-05T09:47:00Z</cp:lastPrinted>
  <dcterms:modified xsi:type="dcterms:W3CDTF">2019-12-12T09:17:21Z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