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13_ncr:1_{09FE1358-663F-4E35-B7AF-EF41FDED1541}" xr6:coauthVersionLast="47" xr6:coauthVersionMax="47" xr10:uidLastSave="{00000000-0000-0000-0000-000000000000}"/>
  <bookViews>
    <workbookView xWindow="-110" yWindow="-110" windowWidth="19420" windowHeight="10560" xr2:uid="{92A623E8-049A-448C-8396-FFCC3605DB6C}"/>
  </bookViews>
  <sheets>
    <sheet name="3月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hidden="1">#REF!</definedName>
    <definedName name="aa">[2]Sheet3!$A$1:$A$14</definedName>
    <definedName name="bb">[3]选项!$B:$B</definedName>
    <definedName name="fl">[4]分类标准!$A$4:$A$14</definedName>
    <definedName name="hh">#REF!</definedName>
    <definedName name="jj">#REF!</definedName>
    <definedName name="lb">#REF!</definedName>
    <definedName name="_xlnm.Print_Area">#REF!</definedName>
    <definedName name="sij">#REF!</definedName>
    <definedName name="v">#REF!</definedName>
    <definedName name="xm">[5]伦敦办明细!$A$299:$A$312</definedName>
    <definedName name="额">#REF!</definedName>
    <definedName name="二分v">#REF!</definedName>
    <definedName name="分v我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C37" i="1" s="1"/>
  <c r="F27" i="1"/>
  <c r="C33" i="1"/>
  <c r="F33" i="1" s="1"/>
  <c r="F34" i="1" s="1"/>
  <c r="D15" i="1" s="1"/>
  <c r="F26" i="1"/>
  <c r="F25" i="1"/>
  <c r="F24" i="1"/>
  <c r="F37" i="1" l="1"/>
  <c r="F38" i="1" s="1"/>
  <c r="D14" i="1"/>
  <c r="D16" i="1" s="1"/>
  <c r="D17" i="1" l="1"/>
  <c r="D18" i="1" s="1"/>
</calcChain>
</file>

<file path=xl/sharedStrings.xml><?xml version="1.0" encoding="utf-8"?>
<sst xmlns="http://schemas.openxmlformats.org/spreadsheetml/2006/main" count="64" uniqueCount="52">
  <si>
    <t>Both in EN &amp; CN</t>
  </si>
  <si>
    <r>
      <t>Agency code</t>
    </r>
    <r>
      <rPr>
        <sz val="14"/>
        <color indexed="8"/>
        <rFont val="宋体"/>
        <family val="3"/>
        <charset val="134"/>
      </rPr>
      <t>：</t>
    </r>
    <r>
      <rPr>
        <sz val="14"/>
        <color indexed="8"/>
        <rFont val="Riviera Nights Light"/>
        <family val="1"/>
      </rPr>
      <t>4063697</t>
    </r>
    <phoneticPr fontId="2" type="noConversion"/>
  </si>
  <si>
    <t>Document Number:46002718</t>
  </si>
  <si>
    <t>Agency Name: COMFORT INTERNATIONAL M.I.C.E. SERVICE CO., LTD.</t>
  </si>
  <si>
    <t>Agency Address:1510, 12th Floor, No.13 Nongzhangguan South Road, Nongchaoyang District, Beijing</t>
  </si>
  <si>
    <t>Contact Info.13910193620</t>
  </si>
  <si>
    <r>
      <rPr>
        <b/>
        <sz val="14"/>
        <color indexed="9"/>
        <rFont val="Riviera Nights Light"/>
        <family val="1"/>
      </rPr>
      <t xml:space="preserve">Item
</t>
    </r>
    <r>
      <rPr>
        <b/>
        <sz val="14"/>
        <color indexed="9"/>
        <rFont val="Noto Sans SC Light"/>
        <family val="1"/>
      </rPr>
      <t>项目</t>
    </r>
  </si>
  <si>
    <r>
      <rPr>
        <b/>
        <sz val="14"/>
        <color indexed="9"/>
        <rFont val="Riviera Nights Light"/>
        <family val="1"/>
      </rPr>
      <t xml:space="preserve">Budget(RMB)
</t>
    </r>
    <r>
      <rPr>
        <b/>
        <sz val="14"/>
        <color indexed="9"/>
        <rFont val="Noto Sans SC Light"/>
        <family val="1"/>
      </rPr>
      <t>预算（人民币）</t>
    </r>
  </si>
  <si>
    <r>
      <rPr>
        <b/>
        <sz val="14"/>
        <color indexed="9"/>
        <rFont val="Riviera Nights Light"/>
        <family val="1"/>
      </rPr>
      <t xml:space="preserve">Remark
</t>
    </r>
    <r>
      <rPr>
        <b/>
        <sz val="14"/>
        <color indexed="9"/>
        <rFont val="Noto Sans SC Light"/>
        <family val="1"/>
      </rPr>
      <t>备注</t>
    </r>
  </si>
  <si>
    <r>
      <rPr>
        <b/>
        <sz val="14"/>
        <color indexed="9"/>
        <rFont val="Riviera Nights Light"/>
        <family val="1"/>
      </rPr>
      <t xml:space="preserve">Description
</t>
    </r>
    <r>
      <rPr>
        <b/>
        <sz val="14"/>
        <color indexed="9"/>
        <rFont val="Noto Sans SC Light"/>
        <family val="1"/>
      </rPr>
      <t>描述</t>
    </r>
  </si>
  <si>
    <t xml:space="preserve">G </t>
  </si>
  <si>
    <r>
      <rPr>
        <b/>
        <sz val="14"/>
        <color indexed="8"/>
        <rFont val="Riviera Nights Light"/>
        <family val="1"/>
      </rPr>
      <t xml:space="preserve">Travel
</t>
    </r>
    <r>
      <rPr>
        <b/>
        <sz val="14"/>
        <color indexed="8"/>
        <rFont val="Noto Sans SC Light"/>
        <family val="1"/>
      </rPr>
      <t>差旅</t>
    </r>
  </si>
  <si>
    <t>J</t>
  </si>
  <si>
    <r>
      <rPr>
        <b/>
        <sz val="14"/>
        <color indexed="8"/>
        <rFont val="Riviera Nights Light"/>
        <family val="1"/>
      </rPr>
      <t xml:space="preserve">Agency Fees
</t>
    </r>
    <r>
      <rPr>
        <b/>
        <sz val="14"/>
        <color indexed="8"/>
        <rFont val="Noto Sans SC Light"/>
        <family val="1"/>
      </rPr>
      <t>服务费</t>
    </r>
  </si>
  <si>
    <t>净价</t>
  </si>
  <si>
    <r>
      <rPr>
        <b/>
        <sz val="14"/>
        <color indexed="8"/>
        <rFont val="Riviera Nights Light"/>
        <family val="1"/>
      </rPr>
      <t xml:space="preserve">Business Tax
</t>
    </r>
    <r>
      <rPr>
        <b/>
        <sz val="14"/>
        <color indexed="8"/>
        <rFont val="Noto Sans SC Light"/>
        <family val="1"/>
      </rPr>
      <t>税金</t>
    </r>
  </si>
  <si>
    <r>
      <rPr>
        <b/>
        <sz val="14"/>
        <color indexed="8"/>
        <rFont val="Riviera Nights Light"/>
        <family val="1"/>
      </rPr>
      <t>GRAND- Total</t>
    </r>
    <r>
      <rPr>
        <b/>
        <sz val="14"/>
        <color indexed="8"/>
        <rFont val="Noto Sans SC Light"/>
        <family val="1"/>
      </rPr>
      <t>共计</t>
    </r>
    <r>
      <rPr>
        <b/>
        <sz val="14"/>
        <color indexed="8"/>
        <rFont val="Riviera Nights Light"/>
        <family val="1"/>
      </rPr>
      <t>(Business Tax included)</t>
    </r>
  </si>
  <si>
    <t>DETAILS</t>
  </si>
  <si>
    <r>
      <rPr>
        <b/>
        <sz val="14"/>
        <color indexed="9"/>
        <rFont val="Riviera Nights Light"/>
        <family val="1"/>
      </rPr>
      <t xml:space="preserve">Unit Price (RMB)
</t>
    </r>
    <r>
      <rPr>
        <b/>
        <sz val="14"/>
        <color indexed="9"/>
        <rFont val="Noto Sans SC Light"/>
        <family val="1"/>
      </rPr>
      <t>单价（人民币）</t>
    </r>
  </si>
  <si>
    <r>
      <rPr>
        <b/>
        <sz val="14"/>
        <color indexed="9"/>
        <rFont val="Riviera Nights Light"/>
        <family val="1"/>
      </rPr>
      <t xml:space="preserve">No. of item
</t>
    </r>
    <r>
      <rPr>
        <b/>
        <sz val="14"/>
        <color indexed="9"/>
        <rFont val="Noto Sans SC Light"/>
        <family val="1"/>
      </rPr>
      <t>次数</t>
    </r>
  </si>
  <si>
    <r>
      <rPr>
        <b/>
        <sz val="14"/>
        <color indexed="9"/>
        <rFont val="Riviera Nights Light"/>
        <family val="1"/>
      </rPr>
      <t xml:space="preserve">Total Price (RMB)
</t>
    </r>
    <r>
      <rPr>
        <b/>
        <sz val="14"/>
        <color indexed="9"/>
        <rFont val="Noto Sans SC Light"/>
        <family val="1"/>
      </rPr>
      <t>总价（人民币）</t>
    </r>
  </si>
  <si>
    <r>
      <rPr>
        <b/>
        <sz val="14"/>
        <color indexed="9"/>
        <rFont val="Riviera Nights Light"/>
        <family val="1"/>
      </rPr>
      <t xml:space="preserve">G. Travel
</t>
    </r>
    <r>
      <rPr>
        <b/>
        <sz val="14"/>
        <color indexed="9"/>
        <rFont val="Noto Sans SC Light"/>
        <family val="1"/>
      </rPr>
      <t>差旅</t>
    </r>
  </si>
  <si>
    <r>
      <rPr>
        <b/>
        <sz val="14"/>
        <color indexed="9"/>
        <rFont val="Riviera Nights Light"/>
        <family val="1"/>
      </rPr>
      <t xml:space="preserve">No. of item
</t>
    </r>
    <r>
      <rPr>
        <b/>
        <sz val="14"/>
        <color indexed="9"/>
        <rFont val="Noto Sans SC Light"/>
        <family val="1"/>
      </rPr>
      <t>人数</t>
    </r>
  </si>
  <si>
    <r>
      <rPr>
        <b/>
        <sz val="14"/>
        <color indexed="9"/>
        <rFont val="Riviera Nights Light"/>
        <family val="1"/>
      </rPr>
      <t xml:space="preserve">QTY
</t>
    </r>
    <r>
      <rPr>
        <b/>
        <sz val="14"/>
        <color indexed="9"/>
        <rFont val="Noto Sans SC Light"/>
        <family val="1"/>
      </rPr>
      <t>天数</t>
    </r>
    <r>
      <rPr>
        <b/>
        <sz val="14"/>
        <color indexed="9"/>
        <rFont val="Riviera Nights Light"/>
        <family val="1"/>
      </rPr>
      <t>/</t>
    </r>
    <r>
      <rPr>
        <b/>
        <sz val="14"/>
        <color indexed="9"/>
        <rFont val="Noto Sans SC Light"/>
        <family val="1"/>
      </rPr>
      <t>次数</t>
    </r>
  </si>
  <si>
    <r>
      <t xml:space="preserve">Hotel
</t>
    </r>
    <r>
      <rPr>
        <sz val="14"/>
        <color indexed="8"/>
        <rFont val="Noto Sans SC Light"/>
        <family val="1"/>
      </rPr>
      <t>国际酒店</t>
    </r>
    <r>
      <rPr>
        <sz val="14"/>
        <color indexed="8"/>
        <rFont val="宋体"/>
        <family val="3"/>
        <charset val="134"/>
      </rPr>
      <t>（培训老师和销售大赛获奖的经销商员工）</t>
    </r>
    <phoneticPr fontId="2" type="noConversion"/>
  </si>
  <si>
    <t>00620</t>
    <phoneticPr fontId="2" type="noConversion"/>
  </si>
  <si>
    <t>培训老师差旅酒店</t>
    <phoneticPr fontId="2" type="noConversion"/>
  </si>
  <si>
    <t>00650</t>
    <phoneticPr fontId="2" type="noConversion"/>
  </si>
  <si>
    <r>
      <t xml:space="preserve">Taxi
</t>
    </r>
    <r>
      <rPr>
        <sz val="14"/>
        <rFont val="Noto Sans SC Light"/>
        <family val="1"/>
      </rPr>
      <t>国内交通费</t>
    </r>
    <r>
      <rPr>
        <sz val="14"/>
        <color indexed="8"/>
        <rFont val="Riviera Nights Light"/>
        <family val="1"/>
      </rPr>
      <t xml:space="preserve"> </t>
    </r>
    <r>
      <rPr>
        <sz val="14"/>
        <color indexed="8"/>
        <rFont val="宋体"/>
        <family val="3"/>
        <charset val="134"/>
      </rPr>
      <t>（培训老师）</t>
    </r>
    <phoneticPr fontId="2" type="noConversion"/>
  </si>
  <si>
    <t>00670</t>
    <phoneticPr fontId="2" type="noConversion"/>
  </si>
  <si>
    <t>培训老师国内交通费用：出租车，火车票等</t>
  </si>
  <si>
    <t>00690</t>
    <phoneticPr fontId="2" type="noConversion"/>
  </si>
  <si>
    <t>国际交通费用：出租车，火车票等</t>
    <phoneticPr fontId="2" type="noConversion"/>
  </si>
  <si>
    <r>
      <rPr>
        <b/>
        <sz val="14"/>
        <color indexed="8"/>
        <rFont val="Riviera Nights Light"/>
        <family val="1"/>
      </rPr>
      <t xml:space="preserve">G. Travel
</t>
    </r>
    <r>
      <rPr>
        <b/>
        <sz val="14"/>
        <color indexed="8"/>
        <rFont val="Noto Sans SC Light"/>
        <family val="1"/>
      </rPr>
      <t>差旅</t>
    </r>
  </si>
  <si>
    <r>
      <rPr>
        <b/>
        <sz val="14"/>
        <color indexed="9"/>
        <rFont val="Riviera Nights Light"/>
        <family val="1"/>
      </rPr>
      <t xml:space="preserve">J . Agency Fees
</t>
    </r>
    <r>
      <rPr>
        <b/>
        <sz val="14"/>
        <color indexed="9"/>
        <rFont val="Noto Sans SC Light"/>
        <family val="1"/>
      </rPr>
      <t>服务费用</t>
    </r>
  </si>
  <si>
    <r>
      <rPr>
        <b/>
        <sz val="14"/>
        <color indexed="9"/>
        <rFont val="Noto Sans SC Light"/>
        <family val="1"/>
      </rPr>
      <t>准备阶段</t>
    </r>
  </si>
  <si>
    <r>
      <rPr>
        <sz val="14"/>
        <color indexed="8"/>
        <rFont val="Noto Sans SC Light"/>
        <family val="1"/>
      </rPr>
      <t>客户经理（准备阶段）</t>
    </r>
  </si>
  <si>
    <t>01120</t>
    <phoneticPr fontId="2" type="noConversion"/>
  </si>
  <si>
    <r>
      <rPr>
        <sz val="14"/>
        <color indexed="8"/>
        <rFont val="Noto Sans SC Light"/>
        <family val="1"/>
      </rPr>
      <t>前期准备工作</t>
    </r>
  </si>
  <si>
    <r>
      <rPr>
        <b/>
        <sz val="14"/>
        <color indexed="8"/>
        <rFont val="Riviera Nights Light"/>
        <family val="1"/>
      </rPr>
      <t xml:space="preserve">J. Agency Fees
</t>
    </r>
    <r>
      <rPr>
        <b/>
        <sz val="14"/>
        <color indexed="8"/>
        <rFont val="Noto Sans SC Light"/>
        <family val="1"/>
      </rPr>
      <t>服务费用</t>
    </r>
  </si>
  <si>
    <r>
      <rPr>
        <b/>
        <sz val="14"/>
        <color indexed="9"/>
        <rFont val="Riviera Nights Light"/>
        <family val="1"/>
      </rPr>
      <t xml:space="preserve">K. Business Tax
</t>
    </r>
    <r>
      <rPr>
        <b/>
        <sz val="14"/>
        <color indexed="9"/>
        <rFont val="Noto Sans SC Light"/>
        <family val="1"/>
      </rPr>
      <t>税金</t>
    </r>
  </si>
  <si>
    <r>
      <rPr>
        <b/>
        <sz val="14"/>
        <color indexed="9"/>
        <rFont val="Riviera Nights Light"/>
        <family val="1"/>
      </rPr>
      <t xml:space="preserve">% </t>
    </r>
    <r>
      <rPr>
        <b/>
        <sz val="14"/>
        <color indexed="9"/>
        <rFont val="Noto Sans SC Light"/>
        <family val="1"/>
      </rPr>
      <t>比例</t>
    </r>
  </si>
  <si>
    <r>
      <rPr>
        <sz val="14"/>
        <color indexed="8"/>
        <rFont val="Riviera Nights Light"/>
        <family val="1"/>
      </rPr>
      <t xml:space="preserve">Business Tax </t>
    </r>
    <r>
      <rPr>
        <sz val="14"/>
        <color indexed="8"/>
        <rFont val="Noto Sans SC Light"/>
        <family val="1"/>
      </rPr>
      <t>税金</t>
    </r>
  </si>
  <si>
    <r>
      <rPr>
        <sz val="14"/>
        <color indexed="8"/>
        <rFont val="Riviera Nights Light"/>
        <family val="1"/>
      </rPr>
      <t>VAT</t>
    </r>
    <r>
      <rPr>
        <sz val="14"/>
        <color indexed="8"/>
        <rFont val="Noto Sans SC Light"/>
        <family val="1"/>
      </rPr>
      <t>专用增值税发票</t>
    </r>
  </si>
  <si>
    <r>
      <rPr>
        <b/>
        <sz val="14"/>
        <color indexed="8"/>
        <rFont val="Riviera Nights Light"/>
        <family val="1"/>
      </rPr>
      <t xml:space="preserve">K. Business Tax
</t>
    </r>
    <r>
      <rPr>
        <b/>
        <sz val="14"/>
        <color indexed="8"/>
        <rFont val="Noto Sans SC Light"/>
        <family val="1"/>
      </rPr>
      <t>税金</t>
    </r>
  </si>
  <si>
    <t>Project Name: 2026 Rolls-Royce Dealer Training organization</t>
    <phoneticPr fontId="2" type="noConversion"/>
  </si>
  <si>
    <t>Project Date:2026-3-17</t>
    <phoneticPr fontId="2" type="noConversion"/>
  </si>
  <si>
    <t>Quotation Date: 2026-2-26</t>
    <phoneticPr fontId="2" type="noConversion"/>
  </si>
  <si>
    <r>
      <t xml:space="preserve">Return Ticket to korea
</t>
    </r>
    <r>
      <rPr>
        <sz val="14"/>
        <color indexed="8"/>
        <rFont val="Noto Sans SC Light"/>
        <family val="1"/>
      </rPr>
      <t>北京</t>
    </r>
    <r>
      <rPr>
        <sz val="14"/>
        <color indexed="8"/>
        <rFont val="Riviera Nights Light"/>
        <family val="1"/>
      </rPr>
      <t>-</t>
    </r>
    <r>
      <rPr>
        <sz val="14"/>
        <color indexed="8"/>
        <rFont val="Noto Sans SC Light"/>
        <family val="1"/>
      </rPr>
      <t>韩国往返机票</t>
    </r>
    <r>
      <rPr>
        <sz val="14"/>
        <color indexed="8"/>
        <rFont val="Riviera Nights Light"/>
        <family val="1"/>
      </rPr>
      <t xml:space="preserve"> </t>
    </r>
    <r>
      <rPr>
        <sz val="14"/>
        <color indexed="8"/>
        <rFont val="Noto Sans SC Light"/>
        <family val="1"/>
      </rPr>
      <t>，优先直飞，经济舱
单价为往返价格，以实际发生结算（培训老师）</t>
    </r>
    <phoneticPr fontId="2" type="noConversion"/>
  </si>
  <si>
    <t>0.002</t>
    <phoneticPr fontId="2" type="noConversion"/>
  </si>
  <si>
    <r>
      <t xml:space="preserve">Taxi
</t>
    </r>
    <r>
      <rPr>
        <sz val="14"/>
        <rFont val="Noto Sans SC Light"/>
        <family val="1"/>
      </rPr>
      <t>国际（韩国）交通费</t>
    </r>
    <r>
      <rPr>
        <sz val="14"/>
        <rFont val="Riviera Nights Light"/>
        <family val="1"/>
      </rPr>
      <t xml:space="preserve"> </t>
    </r>
    <r>
      <rPr>
        <sz val="14"/>
        <rFont val="宋体"/>
        <family val="3"/>
        <charset val="134"/>
      </rPr>
      <t>（培训老师）</t>
    </r>
    <phoneticPr fontId="2" type="noConversion"/>
  </si>
  <si>
    <r>
      <t>Air Ticket-</t>
    </r>
    <r>
      <rPr>
        <sz val="14"/>
        <color rgb="FFFF0000"/>
        <rFont val="Riviera Nights Light"/>
        <family val="1"/>
      </rPr>
      <t>KOREA</t>
    </r>
    <r>
      <rPr>
        <sz val="14"/>
        <color indexed="8"/>
        <rFont val="Riviera Nights Light"/>
        <family val="1"/>
      </rPr>
      <t xml:space="preserve">
</t>
    </r>
    <r>
      <rPr>
        <sz val="14"/>
        <color indexed="8"/>
        <rFont val="Noto Sans SC Light"/>
        <family val="1"/>
      </rPr>
      <t>机票</t>
    </r>
    <r>
      <rPr>
        <sz val="14"/>
        <color indexed="8"/>
        <rFont val="Riviera Nights Light"/>
        <family val="1"/>
      </rPr>
      <t>-</t>
    </r>
    <r>
      <rPr>
        <sz val="14"/>
        <color rgb="FFFF0000"/>
        <rFont val="Riviera Nights Light"/>
        <family val="1"/>
      </rPr>
      <t>Beijing-KOREA</t>
    </r>
    <r>
      <rPr>
        <sz val="14"/>
        <color indexed="8"/>
        <rFont val="Noto Sans SC Light"/>
        <family val="1"/>
      </rPr>
      <t>（国际）</t>
    </r>
    <r>
      <rPr>
        <sz val="14"/>
        <color indexed="8"/>
        <rFont val="Riviera Nights Light"/>
        <family val="1"/>
      </rPr>
      <t xml:space="preserve"> </t>
    </r>
    <r>
      <rPr>
        <sz val="14"/>
        <color indexed="8"/>
        <rFont val="宋体"/>
        <family val="3"/>
        <charset val="134"/>
      </rPr>
      <t>（培训老师和销售大赛获奖的经销商员工）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</si>
</sst>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[$€-2]\ #,##0"/>
    <numFmt numFmtId="177" formatCode="0_);[Red]\(0\)"/>
    <numFmt numFmtId="178" formatCode="\¥#,##0.00_);[Red]\(\¥#,##0.00\)"/>
    <numFmt numFmtId="179" formatCode="0.000_ "/>
  </numFmts>
  <fonts count="1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4"/>
      <color indexed="8"/>
      <name val="Riviera Nights Light"/>
      <family val="1"/>
    </font>
    <font>
      <sz val="14"/>
      <color indexed="8"/>
      <name val="Riviera Nights Light"/>
      <family val="1"/>
    </font>
    <font>
      <sz val="14"/>
      <color indexed="8"/>
      <name val="宋体"/>
      <family val="3"/>
      <charset val="134"/>
    </font>
    <font>
      <sz val="10"/>
      <name val="Arial"/>
      <family val="2"/>
    </font>
    <font>
      <b/>
      <sz val="14"/>
      <color indexed="9"/>
      <name val="Riviera Nights Light"/>
      <family val="1"/>
    </font>
    <font>
      <b/>
      <sz val="14"/>
      <color indexed="9"/>
      <name val="Noto Sans SC Light"/>
      <family val="1"/>
    </font>
    <font>
      <b/>
      <sz val="14"/>
      <color indexed="8"/>
      <name val="Noto Sans SC Light"/>
      <family val="1"/>
    </font>
    <font>
      <sz val="12"/>
      <name val="宋体"/>
      <family val="3"/>
      <charset val="134"/>
    </font>
    <font>
      <sz val="14"/>
      <name val="Riviera Nights Light"/>
      <family val="1"/>
    </font>
    <font>
      <sz val="14"/>
      <name val="Noto Sans SC Light"/>
      <family val="1"/>
    </font>
    <font>
      <sz val="14"/>
      <name val="宋体"/>
      <family val="3"/>
      <charset val="134"/>
    </font>
    <font>
      <sz val="14"/>
      <color rgb="FFFF0000"/>
      <name val="Riviera Nights Light"/>
      <family val="1"/>
    </font>
    <font>
      <sz val="14"/>
      <color indexed="8"/>
      <name val="Noto Sans SC Light"/>
      <family val="1"/>
    </font>
    <font>
      <b/>
      <sz val="14"/>
      <color rgb="FFFF0000"/>
      <name val="Riviera Nights Light"/>
      <family val="1"/>
    </font>
    <font>
      <sz val="14"/>
      <color theme="1"/>
      <name val="Noto Sans SC Light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450666829432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3" tint="0.59999389629810485"/>
        <bgColor indexed="8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" fillId="0" borderId="0"/>
    <xf numFmtId="176" fontId="3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43" fontId="3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1" fillId="0" borderId="0" xfId="1"/>
    <xf numFmtId="49" fontId="1" fillId="0" borderId="0" xfId="1" applyNumberFormat="1"/>
    <xf numFmtId="176" fontId="4" fillId="2" borderId="1" xfId="2" applyFont="1" applyFill="1" applyBorder="1" applyAlignment="1">
      <alignment horizontal="left" vertical="center"/>
    </xf>
    <xf numFmtId="176" fontId="4" fillId="2" borderId="2" xfId="2" applyFont="1" applyFill="1" applyBorder="1" applyAlignment="1">
      <alignment horizontal="left" vertical="center"/>
    </xf>
    <xf numFmtId="176" fontId="4" fillId="2" borderId="3" xfId="2" applyFont="1" applyFill="1" applyBorder="1" applyAlignment="1">
      <alignment horizontal="left" vertical="center"/>
    </xf>
    <xf numFmtId="0" fontId="5" fillId="0" borderId="0" xfId="1" applyFont="1" applyAlignment="1">
      <alignment vertical="center"/>
    </xf>
    <xf numFmtId="176" fontId="4" fillId="2" borderId="4" xfId="2" applyFont="1" applyFill="1" applyBorder="1" applyAlignment="1">
      <alignment horizontal="left" vertical="center"/>
    </xf>
    <xf numFmtId="176" fontId="4" fillId="2" borderId="0" xfId="2" applyFont="1" applyFill="1" applyAlignment="1">
      <alignment horizontal="left" vertical="center"/>
    </xf>
    <xf numFmtId="49" fontId="4" fillId="2" borderId="0" xfId="2" applyNumberFormat="1" applyFont="1" applyFill="1" applyAlignment="1">
      <alignment horizontal="left" vertical="center"/>
    </xf>
    <xf numFmtId="176" fontId="4" fillId="2" borderId="5" xfId="2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center" vertical="center"/>
    </xf>
    <xf numFmtId="49" fontId="5" fillId="2" borderId="0" xfId="1" applyNumberFormat="1" applyFont="1" applyFill="1" applyAlignment="1">
      <alignment horizontal="center" vertical="center"/>
    </xf>
    <xf numFmtId="0" fontId="5" fillId="2" borderId="5" xfId="1" applyFont="1" applyFill="1" applyBorder="1" applyAlignment="1">
      <alignment vertical="center"/>
    </xf>
    <xf numFmtId="14" fontId="5" fillId="2" borderId="0" xfId="1" applyNumberFormat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49" fontId="5" fillId="2" borderId="0" xfId="1" applyNumberFormat="1" applyFont="1" applyFill="1" applyAlignment="1">
      <alignment vertical="center" wrapText="1"/>
    </xf>
    <xf numFmtId="177" fontId="5" fillId="2" borderId="5" xfId="1" applyNumberFormat="1" applyFont="1" applyFill="1" applyBorder="1" applyAlignment="1">
      <alignment vertical="center" wrapText="1"/>
    </xf>
    <xf numFmtId="49" fontId="5" fillId="2" borderId="0" xfId="1" applyNumberFormat="1" applyFont="1" applyFill="1" applyAlignment="1">
      <alignment vertical="center"/>
    </xf>
    <xf numFmtId="177" fontId="5" fillId="2" borderId="5" xfId="1" applyNumberFormat="1" applyFont="1" applyFill="1" applyBorder="1" applyAlignment="1">
      <alignment vertical="center"/>
    </xf>
    <xf numFmtId="0" fontId="5" fillId="2" borderId="0" xfId="1" applyFont="1" applyFill="1" applyAlignment="1">
      <alignment horizontal="left" vertical="center" wrapText="1"/>
    </xf>
    <xf numFmtId="0" fontId="5" fillId="2" borderId="5" xfId="1" applyFont="1" applyFill="1" applyBorder="1" applyAlignment="1">
      <alignment horizontal="left" vertical="center" wrapText="1"/>
    </xf>
    <xf numFmtId="0" fontId="4" fillId="2" borderId="6" xfId="1" applyFont="1" applyFill="1" applyBorder="1" applyAlignment="1">
      <alignment horizontal="left" vertical="center"/>
    </xf>
    <xf numFmtId="0" fontId="5" fillId="2" borderId="7" xfId="1" applyFont="1" applyFill="1" applyBorder="1" applyAlignment="1">
      <alignment horizontal="left" vertical="center"/>
    </xf>
    <xf numFmtId="0" fontId="5" fillId="2" borderId="7" xfId="1" applyFont="1" applyFill="1" applyBorder="1" applyAlignment="1">
      <alignment vertical="center"/>
    </xf>
    <xf numFmtId="0" fontId="5" fillId="2" borderId="7" xfId="1" applyFont="1" applyFill="1" applyBorder="1" applyAlignment="1">
      <alignment horizontal="center" vertical="center"/>
    </xf>
    <xf numFmtId="49" fontId="5" fillId="2" borderId="7" xfId="1" applyNumberFormat="1" applyFont="1" applyFill="1" applyBorder="1" applyAlignment="1">
      <alignment horizontal="center" vertical="center"/>
    </xf>
    <xf numFmtId="177" fontId="5" fillId="2" borderId="8" xfId="1" applyNumberFormat="1" applyFont="1" applyFill="1" applyBorder="1" applyAlignment="1">
      <alignment horizontal="center" vertical="center"/>
    </xf>
    <xf numFmtId="0" fontId="8" fillId="3" borderId="9" xfId="3" applyFont="1" applyFill="1" applyBorder="1" applyAlignment="1">
      <alignment horizontal="center" vertical="center" wrapText="1"/>
    </xf>
    <xf numFmtId="0" fontId="8" fillId="3" borderId="9" xfId="3" applyFont="1" applyFill="1" applyBorder="1" applyAlignment="1">
      <alignment horizontal="center" vertical="center" wrapText="1"/>
    </xf>
    <xf numFmtId="49" fontId="8" fillId="3" borderId="9" xfId="3" applyNumberFormat="1" applyFont="1" applyFill="1" applyBorder="1" applyAlignment="1">
      <alignment horizontal="center" vertical="center" wrapText="1"/>
    </xf>
    <xf numFmtId="0" fontId="4" fillId="0" borderId="9" xfId="3" applyFont="1" applyBorder="1" applyAlignment="1">
      <alignment horizontal="center" vertical="center" wrapText="1"/>
    </xf>
    <xf numFmtId="176" fontId="4" fillId="0" borderId="9" xfId="2" applyFont="1" applyBorder="1" applyAlignment="1">
      <alignment horizontal="left" vertical="center" wrapText="1"/>
    </xf>
    <xf numFmtId="176" fontId="4" fillId="0" borderId="9" xfId="2" applyFont="1" applyBorder="1" applyAlignment="1">
      <alignment horizontal="left" vertical="center"/>
    </xf>
    <xf numFmtId="40" fontId="5" fillId="4" borderId="9" xfId="4" applyNumberFormat="1" applyFont="1" applyFill="1" applyBorder="1" applyAlignment="1">
      <alignment horizontal="right" vertical="center" wrapText="1"/>
    </xf>
    <xf numFmtId="40" fontId="4" fillId="0" borderId="9" xfId="4" applyNumberFormat="1" applyFont="1" applyBorder="1" applyAlignment="1">
      <alignment vertical="center" wrapText="1"/>
    </xf>
    <xf numFmtId="49" fontId="4" fillId="0" borderId="9" xfId="4" applyNumberFormat="1" applyFont="1" applyBorder="1" applyAlignment="1">
      <alignment vertical="center" wrapText="1"/>
    </xf>
    <xf numFmtId="176" fontId="5" fillId="0" borderId="9" xfId="2" applyFont="1" applyBorder="1" applyAlignment="1">
      <alignment vertical="center" wrapText="1"/>
    </xf>
    <xf numFmtId="176" fontId="4" fillId="0" borderId="10" xfId="2" applyFont="1" applyBorder="1" applyAlignment="1">
      <alignment horizontal="left" vertical="center" wrapText="1"/>
    </xf>
    <xf numFmtId="176" fontId="4" fillId="0" borderId="11" xfId="2" applyFont="1" applyBorder="1" applyAlignment="1">
      <alignment horizontal="left" vertical="center" wrapText="1"/>
    </xf>
    <xf numFmtId="40" fontId="5" fillId="4" borderId="10" xfId="4" applyNumberFormat="1" applyFont="1" applyFill="1" applyBorder="1" applyAlignment="1">
      <alignment horizontal="right" vertical="center" wrapText="1"/>
    </xf>
    <xf numFmtId="40" fontId="5" fillId="4" borderId="11" xfId="4" applyNumberFormat="1" applyFont="1" applyFill="1" applyBorder="1" applyAlignment="1">
      <alignment horizontal="right" vertical="center" wrapText="1"/>
    </xf>
    <xf numFmtId="176" fontId="4" fillId="5" borderId="9" xfId="2" applyFont="1" applyFill="1" applyBorder="1" applyAlignment="1">
      <alignment horizontal="left" vertical="center" wrapText="1"/>
    </xf>
    <xf numFmtId="176" fontId="4" fillId="5" borderId="9" xfId="2" applyFont="1" applyFill="1" applyBorder="1" applyAlignment="1">
      <alignment horizontal="left" vertical="center"/>
    </xf>
    <xf numFmtId="40" fontId="5" fillId="5" borderId="10" xfId="4" applyNumberFormat="1" applyFont="1" applyFill="1" applyBorder="1" applyAlignment="1">
      <alignment horizontal="right" vertical="center" wrapText="1"/>
    </xf>
    <xf numFmtId="40" fontId="5" fillId="5" borderId="11" xfId="4" applyNumberFormat="1" applyFont="1" applyFill="1" applyBorder="1" applyAlignment="1">
      <alignment horizontal="right" vertical="center" wrapText="1"/>
    </xf>
    <xf numFmtId="49" fontId="4" fillId="0" borderId="0" xfId="4" applyNumberFormat="1" applyFont="1" applyAlignment="1">
      <alignment vertical="center" wrapText="1"/>
    </xf>
    <xf numFmtId="40" fontId="5" fillId="5" borderId="9" xfId="4" applyNumberFormat="1" applyFont="1" applyFill="1" applyBorder="1" applyAlignment="1">
      <alignment horizontal="right" vertical="center" wrapText="1"/>
    </xf>
    <xf numFmtId="176" fontId="4" fillId="6" borderId="9" xfId="2" applyFont="1" applyFill="1" applyBorder="1" applyAlignment="1">
      <alignment horizontal="center" vertical="center" wrapText="1"/>
    </xf>
    <xf numFmtId="176" fontId="4" fillId="6" borderId="9" xfId="2" applyFont="1" applyFill="1" applyBorder="1" applyAlignment="1">
      <alignment horizontal="center" vertical="center"/>
    </xf>
    <xf numFmtId="40" fontId="4" fillId="7" borderId="9" xfId="5" applyNumberFormat="1" applyFont="1" applyFill="1" applyBorder="1" applyAlignment="1">
      <alignment horizontal="right" vertical="center" wrapText="1"/>
    </xf>
    <xf numFmtId="40" fontId="4" fillId="7" borderId="9" xfId="3" applyNumberFormat="1" applyFont="1" applyFill="1" applyBorder="1" applyAlignment="1">
      <alignment vertical="center" wrapText="1"/>
    </xf>
    <xf numFmtId="49" fontId="4" fillId="7" borderId="9" xfId="3" applyNumberFormat="1" applyFont="1" applyFill="1" applyBorder="1" applyAlignment="1">
      <alignment vertical="center" wrapText="1"/>
    </xf>
    <xf numFmtId="178" fontId="4" fillId="7" borderId="9" xfId="3" applyNumberFormat="1" applyFont="1" applyFill="1" applyBorder="1" applyAlignment="1">
      <alignment horizontal="right" vertical="center" wrapText="1"/>
    </xf>
    <xf numFmtId="0" fontId="4" fillId="4" borderId="4" xfId="1" applyFont="1" applyFill="1" applyBorder="1" applyAlignment="1">
      <alignment horizontal="left" vertical="center"/>
    </xf>
    <xf numFmtId="0" fontId="5" fillId="4" borderId="0" xfId="1" applyFont="1" applyFill="1" applyAlignment="1">
      <alignment horizontal="left" vertical="center"/>
    </xf>
    <xf numFmtId="0" fontId="5" fillId="4" borderId="0" xfId="1" applyFont="1" applyFill="1" applyAlignment="1">
      <alignment vertical="center"/>
    </xf>
    <xf numFmtId="0" fontId="5" fillId="4" borderId="0" xfId="1" applyFont="1" applyFill="1" applyAlignment="1">
      <alignment horizontal="center" vertical="center"/>
    </xf>
    <xf numFmtId="49" fontId="5" fillId="4" borderId="0" xfId="1" applyNumberFormat="1" applyFont="1" applyFill="1" applyAlignment="1">
      <alignment horizontal="center" vertical="center"/>
    </xf>
    <xf numFmtId="177" fontId="5" fillId="4" borderId="5" xfId="1" applyNumberFormat="1" applyFont="1" applyFill="1" applyBorder="1" applyAlignment="1">
      <alignment horizontal="center" vertical="center"/>
    </xf>
    <xf numFmtId="176" fontId="5" fillId="4" borderId="4" xfId="2" applyFont="1" applyFill="1" applyBorder="1">
      <alignment vertical="center"/>
    </xf>
    <xf numFmtId="0" fontId="5" fillId="0" borderId="0" xfId="1" applyFont="1" applyAlignment="1">
      <alignment vertical="center"/>
    </xf>
    <xf numFmtId="0" fontId="4" fillId="0" borderId="0" xfId="3" applyFont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 wrapText="1"/>
    </xf>
    <xf numFmtId="40" fontId="8" fillId="3" borderId="9" xfId="3" applyNumberFormat="1" applyFont="1" applyFill="1" applyBorder="1" applyAlignment="1">
      <alignment horizontal="center" vertical="center" wrapText="1"/>
    </xf>
    <xf numFmtId="0" fontId="8" fillId="3" borderId="9" xfId="3" applyFont="1" applyFill="1" applyBorder="1" applyAlignment="1">
      <alignment vertical="center" wrapText="1"/>
    </xf>
    <xf numFmtId="0" fontId="5" fillId="0" borderId="9" xfId="3" applyFont="1" applyBorder="1" applyAlignment="1">
      <alignment horizontal="center" vertical="center" wrapText="1"/>
    </xf>
    <xf numFmtId="0" fontId="15" fillId="0" borderId="0" xfId="1" applyFont="1" applyAlignment="1">
      <alignment vertical="center"/>
    </xf>
    <xf numFmtId="40" fontId="5" fillId="0" borderId="9" xfId="4" applyNumberFormat="1" applyFont="1" applyBorder="1" applyAlignment="1">
      <alignment vertical="center" wrapText="1"/>
    </xf>
    <xf numFmtId="176" fontId="4" fillId="6" borderId="9" xfId="2" applyFont="1" applyFill="1" applyBorder="1" applyAlignment="1">
      <alignment vertical="center" wrapText="1"/>
    </xf>
    <xf numFmtId="176" fontId="4" fillId="6" borderId="9" xfId="2" applyFont="1" applyFill="1" applyBorder="1">
      <alignment vertical="center"/>
    </xf>
    <xf numFmtId="40" fontId="4" fillId="7" borderId="9" xfId="3" applyNumberFormat="1" applyFont="1" applyFill="1" applyBorder="1" applyAlignment="1">
      <alignment horizontal="right" vertical="center" wrapText="1"/>
    </xf>
    <xf numFmtId="49" fontId="4" fillId="7" borderId="9" xfId="3" applyNumberFormat="1" applyFont="1" applyFill="1" applyBorder="1" applyAlignment="1">
      <alignment horizontal="right" vertical="center" wrapText="1"/>
    </xf>
    <xf numFmtId="0" fontId="5" fillId="0" borderId="12" xfId="3" applyFont="1" applyBorder="1" applyAlignment="1">
      <alignment horizontal="center" vertical="center" wrapText="1"/>
    </xf>
    <xf numFmtId="40" fontId="15" fillId="0" borderId="9" xfId="3" applyNumberFormat="1" applyFont="1" applyBorder="1" applyAlignment="1">
      <alignment horizontal="right" vertical="center" wrapText="1"/>
    </xf>
    <xf numFmtId="0" fontId="15" fillId="0" borderId="9" xfId="3" applyFont="1" applyBorder="1" applyAlignment="1">
      <alignment horizontal="center" vertical="center" wrapText="1"/>
    </xf>
    <xf numFmtId="40" fontId="5" fillId="0" borderId="9" xfId="3" applyNumberFormat="1" applyFont="1" applyBorder="1" applyAlignment="1">
      <alignment horizontal="right" vertical="center" wrapText="1"/>
    </xf>
    <xf numFmtId="49" fontId="5" fillId="0" borderId="9" xfId="3" applyNumberFormat="1" applyFont="1" applyBorder="1" applyAlignment="1">
      <alignment horizontal="right" vertical="center" wrapText="1"/>
    </xf>
    <xf numFmtId="0" fontId="16" fillId="0" borderId="9" xfId="3" applyFont="1" applyBorder="1" applyAlignment="1">
      <alignment horizontal="left" vertical="center" wrapText="1"/>
    </xf>
    <xf numFmtId="0" fontId="17" fillId="0" borderId="0" xfId="1" applyFont="1" applyAlignment="1">
      <alignment vertical="center"/>
    </xf>
    <xf numFmtId="179" fontId="5" fillId="0" borderId="9" xfId="3" applyNumberFormat="1" applyFont="1" applyBorder="1" applyAlignment="1">
      <alignment horizontal="center" vertical="center" wrapText="1"/>
    </xf>
    <xf numFmtId="0" fontId="5" fillId="0" borderId="9" xfId="3" applyFont="1" applyBorder="1" applyAlignment="1">
      <alignment horizontal="left" vertical="center" wrapText="1"/>
    </xf>
    <xf numFmtId="176" fontId="18" fillId="0" borderId="9" xfId="2" applyFont="1" applyBorder="1" applyAlignment="1">
      <alignment vertical="center" wrapText="1"/>
    </xf>
    <xf numFmtId="176" fontId="12" fillId="0" borderId="9" xfId="2" applyFont="1" applyBorder="1" applyAlignment="1">
      <alignment horizontal="left" vertical="center" wrapText="1"/>
    </xf>
    <xf numFmtId="0" fontId="8" fillId="8" borderId="9" xfId="3" applyFont="1" applyFill="1" applyBorder="1" applyAlignment="1">
      <alignment horizontal="center" vertical="center" wrapText="1"/>
    </xf>
    <xf numFmtId="0" fontId="8" fillId="8" borderId="10" xfId="3" applyFont="1" applyFill="1" applyBorder="1" applyAlignment="1">
      <alignment horizontal="left" vertical="center" wrapText="1"/>
    </xf>
    <xf numFmtId="0" fontId="8" fillId="8" borderId="13" xfId="3" applyFont="1" applyFill="1" applyBorder="1" applyAlignment="1">
      <alignment horizontal="left" vertical="center" wrapText="1"/>
    </xf>
    <xf numFmtId="0" fontId="8" fillId="8" borderId="11" xfId="3" applyFont="1" applyFill="1" applyBorder="1" applyAlignment="1">
      <alignment horizontal="left" vertical="center" wrapText="1"/>
    </xf>
    <xf numFmtId="40" fontId="5" fillId="2" borderId="9" xfId="3" applyNumberFormat="1" applyFont="1" applyFill="1" applyBorder="1" applyAlignment="1">
      <alignment horizontal="right" vertical="center" wrapText="1"/>
    </xf>
    <xf numFmtId="49" fontId="5" fillId="0" borderId="9" xfId="3" applyNumberFormat="1" applyFont="1" applyBorder="1" applyAlignment="1">
      <alignment horizontal="center" vertical="center" wrapText="1"/>
    </xf>
    <xf numFmtId="9" fontId="5" fillId="0" borderId="9" xfId="3" applyNumberFormat="1" applyFont="1" applyBorder="1" applyAlignment="1">
      <alignment horizontal="center" vertical="center" wrapText="1"/>
    </xf>
    <xf numFmtId="49" fontId="5" fillId="0" borderId="0" xfId="1" applyNumberFormat="1" applyFont="1" applyAlignment="1">
      <alignment vertical="center"/>
    </xf>
  </cellXfs>
  <cellStyles count="6">
    <cellStyle name="Normal_Sheet1" xfId="3" xr:uid="{7A178153-9B63-442E-9266-D36D419CEA3B}"/>
    <cellStyle name="常规" xfId="0" builtinId="0"/>
    <cellStyle name="常规 14 3" xfId="2" xr:uid="{BBDCE9E9-0F2A-4C7C-8A88-A49D3F0437EE}"/>
    <cellStyle name="常规 5" xfId="1" xr:uid="{D746D4C6-617B-476D-B910-62FD888557AD}"/>
    <cellStyle name="常规 9" xfId="4" xr:uid="{22BC7AC5-2A2D-48C8-A3D1-27E32855EFCF}"/>
    <cellStyle name="千位分隔 2 2" xfId="5" xr:uid="{76D2A9A0-E0E1-4BC3-A66F-FA5197A652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2025&#24180;&#24037;&#20316;\RR&#22521;&#35757;\&#32467;&#31639;&#21333;.xlsx" TargetMode="External"/><Relationship Id="rId1" Type="http://schemas.openxmlformats.org/officeDocument/2006/relationships/externalLinkPath" Target="file:///E:\2025&#24180;&#24037;&#20316;\RR&#22521;&#35757;\&#32467;&#31639;&#2133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vate\var\folders\46\6vdj1vl51438ctqfbrb__k7r0000gn\T\com.microsoft.Outlook\Outlook%20Temp\G:\Documents%20and%20Settings\www\Local%20Settings\Temp\CAISSA\&#22885;&#36816;\project\&#21508;&#22242;&#36164;&#26009;\&#26410;&#23613;&#20107;&#23452;\2012&#35834;&#3546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vate\var\folders\46\6vdj1vl51438ctqfbrb__k7r0000gn\T\com.microsoft.Outlook\Outlook%20Temp\G:\Documents%20and%20Settings\www\Local%20Settings\Temp\CAISSA\&#22885;&#36816;\Finance\YAN%20ticket&amp;Housr\&#25151;&#31080;200803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vate\var\folders\46\6vdj1vl51438ctqfbrb__k7r0000gn\T\com.microsoft.Outlook\Outlook%20Temp\D:\D\2012%20Lodon\BMW\&#25253;&#20215;\&#23453;&#39532;&#39033;&#30446;_0828-v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vate\var\folders\46\6vdj1vl51438ctqfbrb__k7r0000gn\T\com.microsoft.Outlook\Outlook%20Temp\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报价"/>
      <sheetName val="结算5月"/>
      <sheetName val="结算12月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 refreshError="1"/>
      <sheetData sheetId="1" refreshError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4766-E00F-4D4B-94FB-8FBAF1C5ECF1}">
  <dimension ref="A1:J38"/>
  <sheetViews>
    <sheetView tabSelected="1" topLeftCell="A13" zoomScale="40" zoomScaleNormal="40" workbookViewId="0">
      <selection activeCell="A29" sqref="A29:H29"/>
    </sheetView>
  </sheetViews>
  <sheetFormatPr defaultColWidth="7.58203125" defaultRowHeight="19.5" x14ac:dyDescent="0.3"/>
  <cols>
    <col min="1" max="1" width="15.5" style="6" customWidth="1"/>
    <col min="2" max="2" width="61.25" style="6" customWidth="1"/>
    <col min="3" max="3" width="16.33203125" style="6" customWidth="1"/>
    <col min="4" max="4" width="18.08203125" style="6" customWidth="1"/>
    <col min="5" max="5" width="8.83203125" style="6" bestFit="1" customWidth="1"/>
    <col min="6" max="6" width="21.33203125" style="6" bestFit="1" customWidth="1"/>
    <col min="7" max="7" width="18.08203125" style="95" customWidth="1"/>
    <col min="8" max="8" width="112.83203125" style="6" customWidth="1"/>
    <col min="9" max="9" width="42.58203125" style="6" customWidth="1"/>
    <col min="10" max="10" width="12.58203125" style="6" bestFit="1" customWidth="1"/>
    <col min="11" max="16384" width="7.58203125" style="6"/>
  </cols>
  <sheetData>
    <row r="1" spans="1:8" s="1" customFormat="1" ht="28.15" customHeight="1" x14ac:dyDescent="0.3">
      <c r="G1" s="2"/>
    </row>
    <row r="2" spans="1:8" x14ac:dyDescent="0.3">
      <c r="A2" s="3" t="s">
        <v>0</v>
      </c>
      <c r="B2" s="4"/>
      <c r="C2" s="4"/>
      <c r="D2" s="4"/>
      <c r="E2" s="4"/>
      <c r="F2" s="4"/>
      <c r="G2" s="4"/>
      <c r="H2" s="5"/>
    </row>
    <row r="3" spans="1:8" ht="25.15" customHeight="1" x14ac:dyDescent="0.3">
      <c r="A3" s="7"/>
      <c r="B3" s="8"/>
      <c r="C3" s="8"/>
      <c r="D3" s="8"/>
      <c r="E3" s="8"/>
      <c r="F3" s="8"/>
      <c r="G3" s="9"/>
      <c r="H3" s="10"/>
    </row>
    <row r="4" spans="1:8" ht="25.15" customHeight="1" x14ac:dyDescent="0.3">
      <c r="A4" s="11"/>
      <c r="B4" s="12" t="s">
        <v>45</v>
      </c>
      <c r="C4" s="13"/>
      <c r="D4" s="12"/>
      <c r="E4" s="14"/>
      <c r="F4" s="14"/>
      <c r="G4" s="15"/>
      <c r="H4" s="16"/>
    </row>
    <row r="5" spans="1:8" ht="25.15" customHeight="1" x14ac:dyDescent="0.3">
      <c r="A5" s="11"/>
      <c r="B5" s="12" t="s">
        <v>46</v>
      </c>
      <c r="C5" s="13"/>
      <c r="D5" s="12"/>
      <c r="E5" s="14"/>
      <c r="F5" s="14"/>
      <c r="G5" s="15"/>
      <c r="H5" s="16"/>
    </row>
    <row r="6" spans="1:8" ht="25.15" customHeight="1" x14ac:dyDescent="0.3">
      <c r="A6" s="11"/>
      <c r="B6" s="12" t="s">
        <v>47</v>
      </c>
      <c r="C6" s="13"/>
      <c r="D6" s="17"/>
      <c r="E6" s="14"/>
      <c r="F6" s="14"/>
      <c r="G6" s="15"/>
      <c r="H6" s="16"/>
    </row>
    <row r="7" spans="1:8" ht="25.15" customHeight="1" x14ac:dyDescent="0.3">
      <c r="A7" s="11"/>
      <c r="B7" s="12" t="s">
        <v>1</v>
      </c>
      <c r="C7" s="13"/>
      <c r="D7" s="17"/>
      <c r="E7" s="14"/>
      <c r="F7" s="14"/>
      <c r="G7" s="15"/>
      <c r="H7" s="16"/>
    </row>
    <row r="8" spans="1:8" ht="25.15" customHeight="1" x14ac:dyDescent="0.3">
      <c r="A8" s="11"/>
      <c r="B8" s="12" t="s">
        <v>2</v>
      </c>
      <c r="C8" s="13"/>
      <c r="D8" s="17"/>
      <c r="E8" s="14"/>
      <c r="F8" s="14"/>
      <c r="G8" s="15"/>
      <c r="H8" s="16"/>
    </row>
    <row r="9" spans="1:8" x14ac:dyDescent="0.3">
      <c r="A9" s="11"/>
      <c r="B9" s="12" t="s">
        <v>3</v>
      </c>
      <c r="C9" s="13"/>
      <c r="D9" s="18"/>
      <c r="E9" s="18"/>
      <c r="F9" s="18"/>
      <c r="G9" s="19"/>
      <c r="H9" s="20"/>
    </row>
    <row r="10" spans="1:8" x14ac:dyDescent="0.3">
      <c r="A10" s="11"/>
      <c r="B10" s="12" t="s">
        <v>4</v>
      </c>
      <c r="C10" s="13"/>
      <c r="D10" s="18"/>
      <c r="E10" s="13"/>
      <c r="F10" s="13"/>
      <c r="G10" s="21"/>
      <c r="H10" s="22"/>
    </row>
    <row r="11" spans="1:8" x14ac:dyDescent="0.3">
      <c r="A11" s="11"/>
      <c r="B11" s="23" t="s">
        <v>5</v>
      </c>
      <c r="C11" s="23"/>
      <c r="D11" s="23"/>
      <c r="E11" s="23"/>
      <c r="F11" s="23"/>
      <c r="G11" s="23"/>
      <c r="H11" s="24"/>
    </row>
    <row r="12" spans="1:8" x14ac:dyDescent="0.3">
      <c r="A12" s="25"/>
      <c r="B12" s="26"/>
      <c r="C12" s="27"/>
      <c r="D12" s="26"/>
      <c r="E12" s="28"/>
      <c r="F12" s="28"/>
      <c r="G12" s="29"/>
      <c r="H12" s="30"/>
    </row>
    <row r="13" spans="1:8" ht="42" x14ac:dyDescent="0.3">
      <c r="A13" s="31"/>
      <c r="B13" s="32" t="s">
        <v>6</v>
      </c>
      <c r="C13" s="32"/>
      <c r="D13" s="32" t="s">
        <v>7</v>
      </c>
      <c r="E13" s="32"/>
      <c r="F13" s="31" t="s">
        <v>8</v>
      </c>
      <c r="G13" s="33"/>
      <c r="H13" s="31" t="s">
        <v>9</v>
      </c>
    </row>
    <row r="14" spans="1:8" ht="42.75" customHeight="1" x14ac:dyDescent="0.3">
      <c r="A14" s="34" t="s">
        <v>10</v>
      </c>
      <c r="B14" s="35" t="s">
        <v>11</v>
      </c>
      <c r="C14" s="36"/>
      <c r="D14" s="37">
        <f>F28</f>
        <v>14250</v>
      </c>
      <c r="E14" s="37"/>
      <c r="F14" s="38"/>
      <c r="G14" s="39"/>
      <c r="H14" s="40"/>
    </row>
    <row r="15" spans="1:8" ht="42.75" customHeight="1" x14ac:dyDescent="0.3">
      <c r="A15" s="34" t="s">
        <v>12</v>
      </c>
      <c r="B15" s="41" t="s">
        <v>13</v>
      </c>
      <c r="C15" s="42"/>
      <c r="D15" s="43">
        <f>F34</f>
        <v>1687.2730000000001</v>
      </c>
      <c r="E15" s="44"/>
      <c r="F15" s="38"/>
      <c r="G15" s="39"/>
      <c r="H15" s="40"/>
    </row>
    <row r="16" spans="1:8" ht="42.75" customHeight="1" x14ac:dyDescent="0.3">
      <c r="A16" s="34"/>
      <c r="B16" s="45" t="s">
        <v>14</v>
      </c>
      <c r="C16" s="46"/>
      <c r="D16" s="47">
        <f>SUM(D14:D15)</f>
        <v>15937.273000000001</v>
      </c>
      <c r="E16" s="48"/>
      <c r="F16" s="38"/>
      <c r="G16" s="49"/>
    </row>
    <row r="17" spans="1:9" ht="42.75" customHeight="1" x14ac:dyDescent="0.3">
      <c r="A17" s="34"/>
      <c r="B17" s="45" t="s">
        <v>15</v>
      </c>
      <c r="C17" s="46"/>
      <c r="D17" s="50">
        <f>D16*6%</f>
        <v>956.23638000000005</v>
      </c>
      <c r="E17" s="50"/>
      <c r="F17" s="38"/>
      <c r="G17" s="39"/>
      <c r="H17" s="40"/>
    </row>
    <row r="18" spans="1:9" x14ac:dyDescent="0.3">
      <c r="A18" s="51" t="s">
        <v>16</v>
      </c>
      <c r="B18" s="52"/>
      <c r="C18" s="52"/>
      <c r="D18" s="53">
        <f>D16+D17</f>
        <v>16893.50938</v>
      </c>
      <c r="E18" s="53"/>
      <c r="F18" s="54"/>
      <c r="G18" s="55"/>
      <c r="H18" s="56"/>
    </row>
    <row r="19" spans="1:9" x14ac:dyDescent="0.3">
      <c r="A19" s="57" t="s">
        <v>17</v>
      </c>
      <c r="B19" s="58"/>
      <c r="C19" s="59"/>
      <c r="D19" s="58"/>
      <c r="E19" s="60"/>
      <c r="F19" s="60"/>
      <c r="G19" s="61"/>
      <c r="H19" s="62"/>
    </row>
    <row r="20" spans="1:9" ht="25.15" customHeight="1" x14ac:dyDescent="0.3">
      <c r="A20" s="63"/>
      <c r="B20" s="64"/>
      <c r="C20" s="64"/>
      <c r="D20" s="65"/>
      <c r="E20" s="65"/>
      <c r="F20" s="65"/>
      <c r="G20" s="65"/>
      <c r="H20" s="66"/>
    </row>
    <row r="21" spans="1:9" ht="25.15" customHeight="1" x14ac:dyDescent="0.3">
      <c r="A21" s="67"/>
      <c r="B21" s="65"/>
      <c r="C21" s="65"/>
      <c r="D21" s="65"/>
      <c r="E21" s="65"/>
      <c r="F21" s="65"/>
      <c r="G21" s="65"/>
      <c r="H21" s="66"/>
    </row>
    <row r="22" spans="1:9" ht="25.15" customHeight="1" x14ac:dyDescent="0.3">
      <c r="A22" s="67"/>
      <c r="B22" s="65"/>
      <c r="C22" s="65"/>
      <c r="D22" s="65"/>
      <c r="E22" s="65"/>
      <c r="F22" s="65"/>
      <c r="G22" s="65"/>
      <c r="H22" s="66"/>
    </row>
    <row r="23" spans="1:9" ht="84" x14ac:dyDescent="0.3">
      <c r="A23" s="31" t="s">
        <v>21</v>
      </c>
      <c r="B23" s="31" t="s">
        <v>6</v>
      </c>
      <c r="C23" s="68" t="s">
        <v>18</v>
      </c>
      <c r="D23" s="69" t="s">
        <v>22</v>
      </c>
      <c r="E23" s="69" t="s">
        <v>23</v>
      </c>
      <c r="F23" s="68" t="s">
        <v>20</v>
      </c>
      <c r="G23" s="33"/>
      <c r="H23" s="31" t="s">
        <v>9</v>
      </c>
    </row>
    <row r="24" spans="1:9" ht="56.5" customHeight="1" x14ac:dyDescent="0.3">
      <c r="A24" s="77">
        <v>1</v>
      </c>
      <c r="B24" s="40" t="s">
        <v>24</v>
      </c>
      <c r="C24" s="78">
        <v>2000</v>
      </c>
      <c r="D24" s="79">
        <v>1</v>
      </c>
      <c r="E24" s="70">
        <v>3</v>
      </c>
      <c r="F24" s="80">
        <f>C24*D24*E24</f>
        <v>6000</v>
      </c>
      <c r="G24" s="81" t="s">
        <v>25</v>
      </c>
      <c r="H24" s="82" t="s">
        <v>26</v>
      </c>
      <c r="I24" s="83"/>
    </row>
    <row r="25" spans="1:9" ht="64.5" x14ac:dyDescent="0.3">
      <c r="A25" s="70">
        <v>2</v>
      </c>
      <c r="B25" s="40" t="s">
        <v>51</v>
      </c>
      <c r="C25" s="80">
        <v>9500</v>
      </c>
      <c r="D25" s="70">
        <v>2</v>
      </c>
      <c r="E25" s="84">
        <v>0.35</v>
      </c>
      <c r="F25" s="80">
        <f>C25*D25*E25</f>
        <v>6650</v>
      </c>
      <c r="G25" s="81" t="s">
        <v>27</v>
      </c>
      <c r="H25" s="85" t="s">
        <v>48</v>
      </c>
      <c r="I25" s="71"/>
    </row>
    <row r="26" spans="1:9" ht="52.5" customHeight="1" x14ac:dyDescent="0.3">
      <c r="A26" s="77">
        <v>3</v>
      </c>
      <c r="B26" s="40" t="s">
        <v>28</v>
      </c>
      <c r="C26" s="72">
        <v>200</v>
      </c>
      <c r="D26" s="70">
        <v>2</v>
      </c>
      <c r="E26" s="70">
        <v>2</v>
      </c>
      <c r="F26" s="80">
        <f>C26*D26*E26</f>
        <v>800</v>
      </c>
      <c r="G26" s="81" t="s">
        <v>29</v>
      </c>
      <c r="H26" s="86" t="s">
        <v>30</v>
      </c>
    </row>
    <row r="27" spans="1:9" ht="52.5" customHeight="1" x14ac:dyDescent="0.3">
      <c r="A27" s="70">
        <v>4</v>
      </c>
      <c r="B27" s="87" t="s">
        <v>50</v>
      </c>
      <c r="C27" s="72">
        <v>200</v>
      </c>
      <c r="D27" s="70">
        <v>2</v>
      </c>
      <c r="E27" s="70">
        <v>2</v>
      </c>
      <c r="F27" s="80">
        <f>C27*D27*E27</f>
        <v>800</v>
      </c>
      <c r="G27" s="81" t="s">
        <v>31</v>
      </c>
      <c r="H27" s="86" t="s">
        <v>32</v>
      </c>
    </row>
    <row r="28" spans="1:9" ht="56" customHeight="1" x14ac:dyDescent="0.3">
      <c r="A28" s="73" t="s">
        <v>33</v>
      </c>
      <c r="B28" s="74"/>
      <c r="C28" s="74"/>
      <c r="D28" s="74"/>
      <c r="E28" s="74"/>
      <c r="F28" s="75">
        <f>SUM(F24:F27)</f>
        <v>14250</v>
      </c>
      <c r="G28" s="76"/>
      <c r="H28" s="75"/>
    </row>
    <row r="29" spans="1:9" ht="25.15" customHeight="1" x14ac:dyDescent="0.3">
      <c r="A29" s="67"/>
      <c r="B29" s="65"/>
      <c r="C29" s="65"/>
      <c r="D29" s="65"/>
      <c r="E29" s="65"/>
      <c r="F29" s="65"/>
      <c r="G29" s="65"/>
      <c r="H29" s="66"/>
    </row>
    <row r="30" spans="1:9" ht="25.15" customHeight="1" x14ac:dyDescent="0.3">
      <c r="A30" s="67"/>
      <c r="B30" s="65"/>
      <c r="C30" s="65"/>
      <c r="D30" s="65"/>
      <c r="E30" s="65"/>
      <c r="F30" s="65"/>
      <c r="G30" s="65"/>
      <c r="H30" s="66"/>
    </row>
    <row r="31" spans="1:9" ht="84" x14ac:dyDescent="0.3">
      <c r="A31" s="31" t="s">
        <v>34</v>
      </c>
      <c r="B31" s="31" t="s">
        <v>6</v>
      </c>
      <c r="C31" s="68" t="s">
        <v>18</v>
      </c>
      <c r="D31" s="69" t="s">
        <v>22</v>
      </c>
      <c r="E31" s="69" t="s">
        <v>23</v>
      </c>
      <c r="F31" s="68" t="s">
        <v>20</v>
      </c>
      <c r="G31" s="33"/>
      <c r="H31" s="31" t="s">
        <v>9</v>
      </c>
    </row>
    <row r="32" spans="1:9" ht="33" customHeight="1" x14ac:dyDescent="0.3">
      <c r="A32" s="88"/>
      <c r="B32" s="89" t="s">
        <v>35</v>
      </c>
      <c r="C32" s="90"/>
      <c r="D32" s="90"/>
      <c r="E32" s="90"/>
      <c r="F32" s="90"/>
      <c r="G32" s="90"/>
      <c r="H32" s="91"/>
    </row>
    <row r="33" spans="1:10" ht="46.5" customHeight="1" x14ac:dyDescent="0.3">
      <c r="A33" s="70">
        <v>1</v>
      </c>
      <c r="B33" s="85" t="s">
        <v>36</v>
      </c>
      <c r="C33" s="92">
        <f>I33</f>
        <v>843636.5</v>
      </c>
      <c r="D33" s="70">
        <v>1</v>
      </c>
      <c r="E33" s="93" t="s">
        <v>49</v>
      </c>
      <c r="F33" s="80">
        <f>C33*E33</f>
        <v>1687.2730000000001</v>
      </c>
      <c r="G33" s="81" t="s">
        <v>37</v>
      </c>
      <c r="H33" s="85" t="s">
        <v>38</v>
      </c>
      <c r="I33" s="6">
        <v>843636.5</v>
      </c>
      <c r="J33" s="6">
        <v>843635.9</v>
      </c>
    </row>
    <row r="34" spans="1:10" ht="33.75" customHeight="1" x14ac:dyDescent="0.3">
      <c r="A34" s="73" t="s">
        <v>39</v>
      </c>
      <c r="B34" s="74"/>
      <c r="C34" s="74"/>
      <c r="D34" s="74"/>
      <c r="E34" s="74"/>
      <c r="F34" s="75">
        <f>SUM(F33:F33)</f>
        <v>1687.2730000000001</v>
      </c>
      <c r="G34" s="76"/>
      <c r="H34" s="75"/>
    </row>
    <row r="35" spans="1:10" x14ac:dyDescent="0.3">
      <c r="A35" s="67"/>
      <c r="B35" s="65"/>
      <c r="C35" s="65"/>
      <c r="D35" s="65"/>
      <c r="E35" s="65"/>
      <c r="F35" s="65"/>
      <c r="G35" s="65"/>
      <c r="H35" s="66"/>
    </row>
    <row r="36" spans="1:10" ht="84" x14ac:dyDescent="0.3">
      <c r="A36" s="31" t="s">
        <v>40</v>
      </c>
      <c r="B36" s="31" t="s">
        <v>6</v>
      </c>
      <c r="C36" s="68" t="s">
        <v>18</v>
      </c>
      <c r="D36" s="69" t="s">
        <v>19</v>
      </c>
      <c r="E36" s="69" t="s">
        <v>41</v>
      </c>
      <c r="F36" s="68" t="s">
        <v>20</v>
      </c>
      <c r="G36" s="33"/>
      <c r="H36" s="31" t="s">
        <v>9</v>
      </c>
    </row>
    <row r="37" spans="1:10" ht="46.5" customHeight="1" x14ac:dyDescent="0.3">
      <c r="A37" s="70">
        <v>1</v>
      </c>
      <c r="B37" s="85" t="s">
        <v>42</v>
      </c>
      <c r="C37" s="80">
        <f>F28+F34</f>
        <v>15937.273000000001</v>
      </c>
      <c r="D37" s="70">
        <v>1</v>
      </c>
      <c r="E37" s="94">
        <v>0.06</v>
      </c>
      <c r="F37" s="80">
        <f>C37*D37*E37</f>
        <v>956.23638000000005</v>
      </c>
      <c r="G37" s="81"/>
      <c r="H37" s="85" t="s">
        <v>43</v>
      </c>
    </row>
    <row r="38" spans="1:10" ht="70.150000000000006" customHeight="1" x14ac:dyDescent="0.3">
      <c r="A38" s="73" t="s">
        <v>44</v>
      </c>
      <c r="B38" s="74"/>
      <c r="C38" s="74"/>
      <c r="D38" s="74"/>
      <c r="E38" s="74"/>
      <c r="F38" s="75">
        <f>SUM(F37)</f>
        <v>956.23638000000005</v>
      </c>
      <c r="G38" s="76"/>
      <c r="H38" s="75"/>
    </row>
  </sheetData>
  <mergeCells count="24">
    <mergeCell ref="A34:E34"/>
    <mergeCell ref="A35:H35"/>
    <mergeCell ref="A38:E38"/>
    <mergeCell ref="A22:H22"/>
    <mergeCell ref="A28:E28"/>
    <mergeCell ref="A29:H29"/>
    <mergeCell ref="A30:H30"/>
    <mergeCell ref="B32:H32"/>
    <mergeCell ref="B17:C17"/>
    <mergeCell ref="D17:E17"/>
    <mergeCell ref="A18:C18"/>
    <mergeCell ref="D18:E18"/>
    <mergeCell ref="A20:H20"/>
    <mergeCell ref="A21:H21"/>
    <mergeCell ref="B14:C14"/>
    <mergeCell ref="D14:E14"/>
    <mergeCell ref="B15:C15"/>
    <mergeCell ref="D15:E15"/>
    <mergeCell ref="B16:C16"/>
    <mergeCell ref="D16:E16"/>
    <mergeCell ref="A2:H2"/>
    <mergeCell ref="B11:H11"/>
    <mergeCell ref="B13:C13"/>
    <mergeCell ref="D13:E13"/>
  </mergeCells>
  <phoneticPr fontId="2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lihanbin581127@outlook.com</dc:creator>
  <cp:lastModifiedBy>lihanbin581127@outlook.com</cp:lastModifiedBy>
  <dcterms:created xsi:type="dcterms:W3CDTF">2026-02-26T07:38:16Z</dcterms:created>
  <dcterms:modified xsi:type="dcterms:W3CDTF">2026-02-26T08:05:01Z</dcterms:modified>
</cp:coreProperties>
</file>