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130" windowHeight="7590" activeTab="1"/>
  </bookViews>
  <sheets>
    <sheet name="员工差旅明细" sheetId="2" r:id="rId1"/>
    <sheet name="员工报销明细" sheetId="3" r:id="rId2"/>
  </sheets>
  <definedNames>
    <definedName name="_xlnm.Print_Area" localSheetId="0">员工差旅明细!$A$1:$K$53</definedName>
    <definedName name="_xlnm.Print_Area" localSheetId="1">员工报销明细!$A$1:$J$125</definedName>
  </definedNames>
  <calcPr calcId="144525" concurrentCalc="0"/>
</workbook>
</file>

<file path=xl/sharedStrings.xml><?xml version="1.0" encoding="utf-8"?>
<sst xmlns="http://schemas.openxmlformats.org/spreadsheetml/2006/main" count="237" uniqueCount="177">
  <si>
    <t>【员工差旅报销单】</t>
  </si>
  <si>
    <t>姓名:</t>
  </si>
  <si>
    <t>张羽</t>
  </si>
  <si>
    <t>职位:</t>
  </si>
  <si>
    <t>助理</t>
  </si>
  <si>
    <t>发生地:</t>
  </si>
  <si>
    <t>广州</t>
  </si>
  <si>
    <t>部门:</t>
  </si>
  <si>
    <t>人事行政部</t>
  </si>
  <si>
    <t>发生日期:</t>
  </si>
  <si>
    <t>11.15-11.23</t>
  </si>
  <si>
    <t>报销日期:</t>
  </si>
  <si>
    <t>团号:</t>
  </si>
  <si>
    <t>HMOA-191115-SXY620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</si>
  <si>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</si>
  <si>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</si>
  <si>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</si>
  <si>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</si>
  <si>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</si>
  <si>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</si>
  <si>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</si>
  <si>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交通费</t>
  </si>
  <si>
    <t>11.24侯莹、钱晶晶 酒店-机场</t>
  </si>
  <si>
    <t>过路费</t>
  </si>
  <si>
    <t>11.24 过路费</t>
  </si>
  <si>
    <t>11.19 过路费</t>
  </si>
  <si>
    <t>11.19侯莹、钱晶晶 机场-酒店</t>
  </si>
  <si>
    <t>餐费</t>
  </si>
  <si>
    <t>11.20-23侯莹、钱晶晶餐费</t>
  </si>
  <si>
    <t>11.22 张羽 姚艺婷 餐费</t>
  </si>
  <si>
    <t>11.22 张羽 餐费</t>
  </si>
  <si>
    <t>11.23 张羽 餐费</t>
  </si>
  <si>
    <t>11.23张羽 姚艺婷 餐费</t>
  </si>
  <si>
    <t>11.15 张羽 餐费</t>
  </si>
  <si>
    <t>11.16 张羽 于畅 餐费</t>
  </si>
  <si>
    <t>11.17 张羽 餐费</t>
  </si>
  <si>
    <t>11.21 张羽 餐费</t>
  </si>
  <si>
    <t>11.18 张羽 餐费</t>
  </si>
  <si>
    <t>11.21 张羽 姚艺婷餐费</t>
  </si>
  <si>
    <t>11.16 张羽 餐费</t>
  </si>
  <si>
    <t>11.18 于畅 姚艺婷 餐费</t>
  </si>
  <si>
    <t>11.18于畅 姚艺婷 张羽 餐费</t>
  </si>
  <si>
    <t>其他</t>
  </si>
  <si>
    <t>上会费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</si>
  <si>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</si>
  <si>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</si>
  <si>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</si>
  <si>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</si>
  <si>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</si>
  <si>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</si>
  <si>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</si>
  <si>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</si>
  <si>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</si>
  <si>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</si>
  <si>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</si>
  <si>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</si>
  <si>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【借款报销单】</t>
  </si>
  <si>
    <t>团号：HMOA-191115-SXY620</t>
  </si>
  <si>
    <t>会议日期：2019.11.20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</si>
  <si>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</si>
  <si>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</si>
  <si>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</si>
  <si>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</si>
  <si>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</si>
  <si>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</si>
  <si>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</si>
  <si>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</si>
  <si>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</si>
  <si>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</si>
  <si>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</si>
  <si>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</si>
  <si>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</si>
  <si>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</si>
  <si>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</si>
  <si>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</si>
  <si>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</si>
  <si>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</si>
  <si>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11.23 客户去广州塔费用</t>
  </si>
  <si>
    <t>需有客户邮件确认，并抄送合规部。</t>
  </si>
  <si>
    <t>vip 君悦酒店消费</t>
  </si>
  <si>
    <t>客户使用费用合计</t>
  </si>
  <si>
    <t>活动餐费</t>
  </si>
  <si>
    <t>11.7 翠苑私房菜vip餐(集团）</t>
  </si>
  <si>
    <t>需提供刷卡联、菜单（小票）</t>
  </si>
  <si>
    <t>11.6南园酒家vip餐(集团）</t>
  </si>
  <si>
    <t>11.6 悦湖公馆vip餐(集团）</t>
  </si>
  <si>
    <t>11.20/11.21海皇轩vip餐(集团）</t>
  </si>
  <si>
    <t>11.21 阿婆牛杂vip餐外带(集团）</t>
  </si>
  <si>
    <t>11.20 渔民新村 vip餐</t>
  </si>
  <si>
    <t>11.18 如轩vip餐</t>
  </si>
  <si>
    <t>11.20 陶陶居 vip餐</t>
  </si>
  <si>
    <t>11.19 辣炒花甲 vip餐外带</t>
  </si>
  <si>
    <t>11.21 翠苑私房菜vip餐(集团）</t>
  </si>
  <si>
    <t>11.21 宴江南 vip餐外带(集团）</t>
  </si>
  <si>
    <t>11.21 红烧肉 vip餐外带(集团）</t>
  </si>
  <si>
    <t>11.21 客家饭 vip餐外带(集团）</t>
  </si>
  <si>
    <t>11.21 煲仔饭 vip餐外带(集团）</t>
  </si>
  <si>
    <t>11.21 惠食佳 vip餐外带(集团）</t>
  </si>
  <si>
    <t>11.20 四川会馆  vip餐外带</t>
  </si>
  <si>
    <t>11.21 四川会馆 vip餐外带</t>
  </si>
  <si>
    <t>活动餐费合计</t>
  </si>
  <si>
    <t>现地采买费用</t>
  </si>
  <si>
    <t>中华烟5条</t>
  </si>
  <si>
    <t>尽量提供可用的原始发票，发票项目不可用的，且开票需要加收税点的可以不提供原始发票。网上交易均需提供交易截图。</t>
  </si>
  <si>
    <t>啤酒9箱</t>
  </si>
  <si>
    <t>零食</t>
  </si>
  <si>
    <t>vip 药品</t>
  </si>
  <si>
    <t>客户礼品</t>
  </si>
  <si>
    <t>杯子</t>
  </si>
  <si>
    <t>打火机</t>
  </si>
  <si>
    <t>信封</t>
  </si>
  <si>
    <t>矿泉水</t>
  </si>
  <si>
    <t>vip 葡萄酒</t>
  </si>
  <si>
    <t>湿纸巾</t>
  </si>
  <si>
    <t>闪送物料费</t>
  </si>
  <si>
    <t>VIP茶叶</t>
  </si>
  <si>
    <t>vip矿泉水 依云</t>
  </si>
  <si>
    <t>vip 湿巾纸</t>
  </si>
  <si>
    <t>VIP口香糖</t>
  </si>
  <si>
    <t>vip纸巾</t>
  </si>
  <si>
    <t>vip口香糖</t>
  </si>
  <si>
    <t>vip矿泉水 农夫山泉</t>
  </si>
  <si>
    <t>vip 椰汁</t>
  </si>
  <si>
    <t>vip数据线</t>
  </si>
  <si>
    <t>vip扑克牌</t>
  </si>
  <si>
    <t>vip 口香糖</t>
  </si>
  <si>
    <t>vip 咸鸭蛋</t>
  </si>
  <si>
    <t>vip 下饭菜</t>
  </si>
  <si>
    <t>vip充电宝</t>
  </si>
  <si>
    <t>vip瓜子、鸭脖、话梅、鸭胗</t>
  </si>
  <si>
    <t>vip矿泉水 百岁山</t>
  </si>
  <si>
    <t>vip矿泉水 巴黎水</t>
  </si>
  <si>
    <t>vip 清新剂</t>
  </si>
  <si>
    <t>vip 黄飞红花生</t>
  </si>
  <si>
    <t>vip 瓜子</t>
  </si>
  <si>
    <t>vip啤酒</t>
  </si>
  <si>
    <t>vip桌子</t>
  </si>
  <si>
    <t xml:space="preserve">vip 充电头 </t>
  </si>
  <si>
    <t>行李牌吊绳</t>
  </si>
  <si>
    <t>灯箱画面</t>
  </si>
  <si>
    <t>电池</t>
  </si>
  <si>
    <t>水果</t>
  </si>
  <si>
    <t>口香糖</t>
  </si>
  <si>
    <t>红包</t>
  </si>
  <si>
    <t>顺丰快递</t>
  </si>
  <si>
    <t>韵达快递</t>
  </si>
  <si>
    <t>灯牌</t>
  </si>
  <si>
    <t>打印机租赁</t>
  </si>
  <si>
    <t>灯球退款运费</t>
  </si>
  <si>
    <t>文具采买</t>
  </si>
  <si>
    <t>毛巾采买</t>
  </si>
  <si>
    <t>纸巾采买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</si>
  <si>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</si>
  <si>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</si>
  <si>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</si>
  <si>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</si>
  <si>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</si>
  <si>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席卡、手举牌制作</t>
  </si>
  <si>
    <t>打印</t>
  </si>
  <si>
    <t>席卡制作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</si>
  <si>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</si>
  <si>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</si>
  <si>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</si>
  <si>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</si>
  <si>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</si>
  <si>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</si>
  <si>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</si>
  <si>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司机住宿</t>
  </si>
  <si>
    <t>司机住宿费</t>
  </si>
  <si>
    <t>其他费用合计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</si>
  <si>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</si>
  <si>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</si>
  <si>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</si>
  <si>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</si>
  <si>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</si>
  <si>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</si>
  <si>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合规：</t>
  </si>
</sst>
</file>

<file path=xl/styles.xml><?xml version="1.0" encoding="utf-8"?>
<styleSheet xmlns="http://schemas.openxmlformats.org/spreadsheetml/2006/main">
  <numFmts count="8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,##0.00_ "/>
    <numFmt numFmtId="177" formatCode="0.00_ "/>
    <numFmt numFmtId="178" formatCode="0.00_);[Red]\(0.00\)"/>
    <numFmt numFmtId="179" formatCode="#,##0.00;[Red]#,##0.00"/>
  </numFmts>
  <fonts count="31">
    <font>
      <sz val="11"/>
      <color theme="1"/>
      <name val="DengXian"/>
      <charset val="134"/>
      <scheme val="minor"/>
    </font>
    <font>
      <b/>
      <sz val="11"/>
      <color theme="1"/>
      <name val="DengXian"/>
      <charset val="134"/>
      <scheme val="minor"/>
    </font>
    <font>
      <b/>
      <sz val="14"/>
      <color theme="1"/>
      <name val="DengXian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DengXian"/>
      <charset val="134"/>
      <scheme val="minor"/>
    </font>
    <font>
      <sz val="11"/>
      <name val="DengXian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b/>
      <sz val="13"/>
      <color theme="3"/>
      <name val="DengXian"/>
      <charset val="134"/>
      <scheme val="minor"/>
    </font>
    <font>
      <i/>
      <sz val="11"/>
      <color rgb="FF7F7F7F"/>
      <name val="DengXian"/>
      <charset val="0"/>
      <scheme val="minor"/>
    </font>
    <font>
      <b/>
      <sz val="11"/>
      <color theme="3"/>
      <name val="DengXian"/>
      <charset val="134"/>
      <scheme val="minor"/>
    </font>
    <font>
      <sz val="11"/>
      <color rgb="FF3F3F76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sz val="11"/>
      <color theme="1"/>
      <name val="DengXian"/>
      <charset val="0"/>
      <scheme val="minor"/>
    </font>
    <font>
      <sz val="11"/>
      <color indexed="8"/>
      <name val="宋体"/>
      <charset val="134"/>
    </font>
    <font>
      <sz val="11"/>
      <color theme="0"/>
      <name val="DengXian"/>
      <charset val="0"/>
      <scheme val="minor"/>
    </font>
    <font>
      <b/>
      <sz val="11"/>
      <color theme="1"/>
      <name val="DengXian"/>
      <charset val="0"/>
      <scheme val="minor"/>
    </font>
    <font>
      <sz val="11"/>
      <color rgb="FF9C0006"/>
      <name val="DengXian"/>
      <charset val="0"/>
      <scheme val="minor"/>
    </font>
    <font>
      <u/>
      <sz val="11"/>
      <color rgb="FF0000FF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u/>
      <sz val="11"/>
      <color rgb="FF800080"/>
      <name val="DengXian"/>
      <charset val="0"/>
      <scheme val="minor"/>
    </font>
    <font>
      <b/>
      <sz val="18"/>
      <color theme="3"/>
      <name val="DengXian"/>
      <charset val="134"/>
      <scheme val="minor"/>
    </font>
    <font>
      <sz val="11"/>
      <color rgb="FFFF0000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sz val="11"/>
      <color rgb="FF006100"/>
      <name val="DengXian"/>
      <charset val="0"/>
      <scheme val="minor"/>
    </font>
    <font>
      <sz val="11"/>
      <color rgb="FFFA7D00"/>
      <name val="DengXian"/>
      <charset val="0"/>
      <scheme val="minor"/>
    </font>
    <font>
      <sz val="11"/>
      <color rgb="FF9C6500"/>
      <name val="DengXian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4" fillId="11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16" borderId="20" applyNumberFormat="0" applyFont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3" fillId="0" borderId="21" applyNumberFormat="0" applyFill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5" fillId="12" borderId="18" applyNumberFormat="0" applyAlignment="0" applyProtection="0">
      <alignment vertical="center"/>
    </xf>
    <xf numFmtId="0" fontId="26" fillId="12" borderId="17" applyNumberFormat="0" applyAlignment="0" applyProtection="0">
      <alignment vertical="center"/>
    </xf>
    <xf numFmtId="0" fontId="27" fillId="24" borderId="22" applyNumberFormat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29" fillId="0" borderId="23" applyNumberFormat="0" applyFill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6" fillId="38" borderId="0" applyNumberFormat="0" applyBorder="0" applyAlignment="0" applyProtection="0">
      <alignment vertical="center"/>
    </xf>
    <xf numFmtId="0" fontId="18" fillId="39" borderId="0" applyNumberFormat="0" applyBorder="0" applyAlignment="0" applyProtection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21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40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40" fontId="1" fillId="7" borderId="2" xfId="0" applyNumberFormat="1" applyFont="1" applyFill="1" applyBorder="1" applyAlignment="1">
      <alignment horizontal="right" vertical="center"/>
    </xf>
    <xf numFmtId="40" fontId="1" fillId="7" borderId="2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40" fontId="0" fillId="8" borderId="2" xfId="0" applyNumberFormat="1" applyFill="1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40" fontId="0" fillId="0" borderId="5" xfId="0" applyNumberFormat="1" applyBorder="1" applyAlignment="1">
      <alignment horizontal="center" vertical="center"/>
    </xf>
    <xf numFmtId="40" fontId="0" fillId="0" borderId="2" xfId="0" applyNumberFormat="1" applyFill="1" applyBorder="1" applyAlignment="1">
      <alignment horizontal="right" vertical="center"/>
    </xf>
    <xf numFmtId="0" fontId="0" fillId="8" borderId="0" xfId="0" applyFill="1">
      <alignment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7" fillId="0" borderId="2" xfId="0" applyFont="1" applyFill="1" applyBorder="1">
      <alignment vertical="center"/>
    </xf>
    <xf numFmtId="0" fontId="0" fillId="0" borderId="2" xfId="0" applyFont="1" applyBorder="1">
      <alignment vertical="center"/>
    </xf>
    <xf numFmtId="0" fontId="0" fillId="0" borderId="2" xfId="0" applyFont="1" applyFill="1" applyBorder="1">
      <alignment vertical="center"/>
    </xf>
    <xf numFmtId="0" fontId="6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40" fontId="7" fillId="0" borderId="2" xfId="0" applyNumberFormat="1" applyFont="1" applyFill="1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6" fontId="5" fillId="6" borderId="6" xfId="0" applyNumberFormat="1" applyFont="1" applyFill="1" applyBorder="1" applyAlignment="1">
      <alignment horizontal="center" vertical="center"/>
    </xf>
    <xf numFmtId="176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40" fontId="1" fillId="0" borderId="0" xfId="0" applyNumberFormat="1" applyFont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0" fillId="0" borderId="2" xfId="0" applyFill="1" applyBorder="1">
      <alignment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9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0" fontId="0" fillId="0" borderId="0" xfId="50">
      <alignment vertical="center"/>
    </xf>
    <xf numFmtId="0" fontId="8" fillId="0" borderId="0" xfId="50" applyFont="1">
      <alignment vertical="center"/>
    </xf>
    <xf numFmtId="0" fontId="9" fillId="0" borderId="8" xfId="50" applyFont="1" applyBorder="1">
      <alignment vertical="center"/>
    </xf>
    <xf numFmtId="0" fontId="9" fillId="0" borderId="9" xfId="50" applyFont="1" applyBorder="1">
      <alignment vertical="center"/>
    </xf>
    <xf numFmtId="0" fontId="9" fillId="0" borderId="9" xfId="50" applyFont="1" applyBorder="1" applyAlignment="1">
      <alignment horizontal="right" vertical="center"/>
    </xf>
    <xf numFmtId="0" fontId="9" fillId="10" borderId="9" xfId="50" applyFont="1" applyFill="1" applyBorder="1" applyAlignment="1">
      <alignment horizontal="center" vertical="center"/>
    </xf>
    <xf numFmtId="0" fontId="9" fillId="0" borderId="10" xfId="50" applyFont="1" applyBorder="1">
      <alignment vertical="center"/>
    </xf>
    <xf numFmtId="0" fontId="9" fillId="0" borderId="0" xfId="50" applyFont="1" applyBorder="1">
      <alignment vertical="center"/>
    </xf>
    <xf numFmtId="0" fontId="9" fillId="0" borderId="0" xfId="50" applyFont="1" applyBorder="1" applyAlignment="1">
      <alignment horizontal="right" vertical="center"/>
    </xf>
    <xf numFmtId="0" fontId="9" fillId="10" borderId="0" xfId="50" applyFont="1" applyFill="1" applyBorder="1" applyAlignment="1">
      <alignment horizontal="center" vertical="center"/>
    </xf>
    <xf numFmtId="0" fontId="9" fillId="0" borderId="11" xfId="50" applyFont="1" applyBorder="1">
      <alignment vertical="center"/>
    </xf>
    <xf numFmtId="0" fontId="9" fillId="0" borderId="1" xfId="50" applyFont="1" applyBorder="1">
      <alignment vertical="center"/>
    </xf>
    <xf numFmtId="0" fontId="9" fillId="0" borderId="1" xfId="50" applyFont="1" applyBorder="1" applyAlignment="1">
      <alignment horizontal="right" vertical="center"/>
    </xf>
    <xf numFmtId="0" fontId="9" fillId="10" borderId="1" xfId="50" applyFont="1" applyFill="1" applyBorder="1" applyAlignment="1">
      <alignment horizontal="center" vertical="center"/>
    </xf>
    <xf numFmtId="0" fontId="9" fillId="0" borderId="0" xfId="50" applyFont="1">
      <alignment vertical="center"/>
    </xf>
    <xf numFmtId="0" fontId="10" fillId="0" borderId="6" xfId="50" applyFont="1" applyFill="1" applyBorder="1" applyAlignment="1">
      <alignment horizontal="center" vertical="center"/>
    </xf>
    <xf numFmtId="0" fontId="10" fillId="0" borderId="12" xfId="50" applyFont="1" applyFill="1" applyBorder="1" applyAlignment="1">
      <alignment horizontal="center" vertical="center"/>
    </xf>
    <xf numFmtId="0" fontId="10" fillId="0" borderId="6" xfId="50" applyFont="1" applyBorder="1" applyAlignment="1">
      <alignment horizontal="center" vertical="center"/>
    </xf>
    <xf numFmtId="0" fontId="10" fillId="0" borderId="12" xfId="50" applyFont="1" applyBorder="1" applyAlignment="1">
      <alignment horizontal="center" vertical="center"/>
    </xf>
    <xf numFmtId="0" fontId="10" fillId="0" borderId="2" xfId="50" applyFont="1" applyBorder="1" applyAlignment="1">
      <alignment horizontal="center" vertical="center"/>
    </xf>
    <xf numFmtId="0" fontId="9" fillId="0" borderId="6" xfId="50" applyFont="1" applyFill="1" applyBorder="1" applyAlignment="1">
      <alignment horizontal="center" vertical="center"/>
    </xf>
    <xf numFmtId="0" fontId="9" fillId="0" borderId="12" xfId="50" applyFont="1" applyFill="1" applyBorder="1" applyAlignment="1">
      <alignment horizontal="center" vertical="center"/>
    </xf>
    <xf numFmtId="0" fontId="9" fillId="6" borderId="2" xfId="50" applyFont="1" applyFill="1" applyBorder="1" applyAlignment="1">
      <alignment horizontal="center" vertical="center"/>
    </xf>
    <xf numFmtId="178" fontId="9" fillId="6" borderId="2" xfId="50" applyNumberFormat="1" applyFont="1" applyFill="1" applyBorder="1" applyAlignment="1">
      <alignment horizontal="center" vertical="center"/>
    </xf>
    <xf numFmtId="0" fontId="9" fillId="6" borderId="6" xfId="50" applyFont="1" applyFill="1" applyBorder="1" applyAlignment="1">
      <alignment horizontal="center" vertical="center"/>
    </xf>
    <xf numFmtId="0" fontId="9" fillId="6" borderId="12" xfId="50" applyFont="1" applyFill="1" applyBorder="1" applyAlignment="1">
      <alignment horizontal="center" vertical="center"/>
    </xf>
    <xf numFmtId="178" fontId="9" fillId="6" borderId="12" xfId="50" applyNumberFormat="1" applyFont="1" applyFill="1" applyBorder="1" applyAlignment="1">
      <alignment horizontal="center" vertical="center"/>
    </xf>
    <xf numFmtId="0" fontId="9" fillId="6" borderId="3" xfId="50" applyFont="1" applyFill="1" applyBorder="1" applyAlignment="1">
      <alignment horizontal="center" vertical="center"/>
    </xf>
    <xf numFmtId="0" fontId="10" fillId="0" borderId="7" xfId="50" applyFont="1" applyBorder="1" applyAlignment="1">
      <alignment horizontal="center" vertical="center"/>
    </xf>
    <xf numFmtId="179" fontId="10" fillId="0" borderId="2" xfId="50" applyNumberFormat="1" applyFont="1" applyBorder="1" applyAlignment="1">
      <alignment horizontal="center" vertical="center"/>
    </xf>
    <xf numFmtId="176" fontId="10" fillId="6" borderId="2" xfId="50" applyNumberFormat="1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>
      <alignment vertical="center"/>
    </xf>
    <xf numFmtId="0" fontId="4" fillId="0" borderId="0" xfId="50" applyFont="1" applyAlignment="1">
      <alignment horizontal="right" vertical="center"/>
    </xf>
    <xf numFmtId="0" fontId="9" fillId="10" borderId="13" xfId="50" applyFont="1" applyFill="1" applyBorder="1" applyAlignment="1">
      <alignment horizontal="center" vertical="center"/>
    </xf>
    <xf numFmtId="0" fontId="9" fillId="10" borderId="14" xfId="50" applyFont="1" applyFill="1" applyBorder="1" applyAlignment="1">
      <alignment horizontal="center" vertical="center"/>
    </xf>
    <xf numFmtId="0" fontId="9" fillId="0" borderId="0" xfId="50" applyFont="1" applyFill="1" applyBorder="1">
      <alignment vertical="center"/>
    </xf>
    <xf numFmtId="58" fontId="9" fillId="10" borderId="0" xfId="50" applyNumberFormat="1" applyFont="1" applyFill="1" applyBorder="1" applyAlignment="1">
      <alignment horizontal="center" vertical="center"/>
    </xf>
    <xf numFmtId="0" fontId="9" fillId="0" borderId="1" xfId="50" applyFont="1" applyFill="1" applyBorder="1">
      <alignment vertical="center"/>
    </xf>
    <xf numFmtId="0" fontId="9" fillId="10" borderId="1" xfId="50" applyFont="1" applyFill="1" applyBorder="1" applyAlignment="1">
      <alignment horizontal="center" vertical="center" wrapText="1"/>
    </xf>
    <xf numFmtId="0" fontId="9" fillId="10" borderId="15" xfId="50" applyFont="1" applyFill="1" applyBorder="1" applyAlignment="1">
      <alignment horizontal="center" vertical="center"/>
    </xf>
    <xf numFmtId="0" fontId="9" fillId="6" borderId="2" xfId="50" applyFont="1" applyFill="1" applyBorder="1" applyAlignment="1">
      <alignment vertical="center" wrapText="1"/>
    </xf>
    <xf numFmtId="178" fontId="9" fillId="6" borderId="6" xfId="50" applyNumberFormat="1" applyFont="1" applyFill="1" applyBorder="1" applyAlignment="1">
      <alignment horizontal="center" vertical="center"/>
    </xf>
    <xf numFmtId="179" fontId="10" fillId="0" borderId="6" xfId="50" applyNumberFormat="1" applyFont="1" applyBorder="1" applyAlignment="1">
      <alignment horizontal="center" vertical="center"/>
    </xf>
    <xf numFmtId="179" fontId="10" fillId="0" borderId="12" xfId="50" applyNumberFormat="1" applyFont="1" applyBorder="1" applyAlignment="1">
      <alignment horizontal="center" vertical="center"/>
    </xf>
    <xf numFmtId="0" fontId="10" fillId="0" borderId="2" xfId="50" applyFont="1" applyBorder="1" applyAlignment="1">
      <alignment vertical="center"/>
    </xf>
    <xf numFmtId="176" fontId="9" fillId="0" borderId="0" xfId="50" applyNumberFormat="1" applyFont="1" applyBorder="1" applyAlignment="1">
      <alignment horizontal="left" vertical="center"/>
    </xf>
    <xf numFmtId="177" fontId="10" fillId="0" borderId="2" xfId="50" applyNumberFormat="1" applyFont="1" applyBorder="1" applyAlignment="1">
      <alignment horizontal="center" vertical="center"/>
    </xf>
    <xf numFmtId="0" fontId="9" fillId="6" borderId="2" xfId="50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23975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69215</xdr:colOff>
      <xdr:row>0</xdr:row>
      <xdr:rowOff>76200</xdr:rowOff>
    </xdr:from>
    <xdr:to>
      <xdr:col>1</xdr:col>
      <xdr:colOff>854075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69215" y="76200"/>
          <a:ext cx="133350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53"/>
  <sheetViews>
    <sheetView zoomScale="110" zoomScaleNormal="110" topLeftCell="A10" workbookViewId="0">
      <selection activeCell="I18" sqref="I18:J18"/>
    </sheetView>
  </sheetViews>
  <sheetFormatPr defaultColWidth="8.875" defaultRowHeight="14.25"/>
  <cols>
    <col min="1" max="1" width="1.5" customWidth="1"/>
    <col min="2" max="3" width="2.125" customWidth="1"/>
    <col min="4" max="4" width="12.125" customWidth="1"/>
    <col min="5" max="5" width="0.875" customWidth="1"/>
    <col min="6" max="6" width="18" customWidth="1"/>
    <col min="7" max="7" width="12.6" customWidth="1"/>
    <col min="8" max="8" width="11.125" customWidth="1"/>
    <col min="9" max="9" width="1" customWidth="1"/>
    <col min="10" max="10" width="11.875" customWidth="1"/>
    <col min="11" max="11" width="22.75" customWidth="1"/>
  </cols>
  <sheetData>
    <row r="1" spans="2:11">
      <c r="B1" s="72"/>
      <c r="C1" s="72"/>
      <c r="D1" s="72"/>
      <c r="E1" s="72"/>
      <c r="F1" s="72"/>
      <c r="G1" s="72"/>
      <c r="H1" s="72"/>
      <c r="I1" s="72"/>
      <c r="J1" s="72"/>
      <c r="K1" s="72"/>
    </row>
    <row r="3" ht="18" spans="2:11">
      <c r="B3" s="4" t="s">
        <v>0</v>
      </c>
      <c r="C3" s="4"/>
      <c r="D3" s="4"/>
      <c r="E3" s="4"/>
      <c r="F3" s="4"/>
      <c r="G3" s="4"/>
      <c r="H3" s="4"/>
      <c r="I3" s="4"/>
      <c r="J3" s="4"/>
      <c r="K3" s="4"/>
    </row>
    <row r="4" ht="20.1" customHeight="1" spans="2:11">
      <c r="B4" s="73"/>
      <c r="C4" s="73"/>
      <c r="D4" s="73"/>
      <c r="E4" s="73"/>
      <c r="F4" s="73"/>
      <c r="G4" s="73"/>
      <c r="H4" s="73"/>
      <c r="I4" s="73"/>
      <c r="J4" s="73"/>
      <c r="K4" s="105"/>
    </row>
    <row r="5" ht="20.1" customHeight="1" spans="2:11">
      <c r="B5" s="74"/>
      <c r="C5" s="75"/>
      <c r="D5" s="76" t="s">
        <v>1</v>
      </c>
      <c r="E5" s="76"/>
      <c r="F5" s="77" t="s">
        <v>2</v>
      </c>
      <c r="G5" s="77"/>
      <c r="H5" s="76" t="s">
        <v>3</v>
      </c>
      <c r="I5" s="75"/>
      <c r="J5" s="77" t="s">
        <v>4</v>
      </c>
      <c r="K5" s="106"/>
    </row>
    <row r="6" ht="20.1" customHeight="1" spans="2:11">
      <c r="B6" s="78"/>
      <c r="C6" s="79"/>
      <c r="D6" s="80" t="s">
        <v>5</v>
      </c>
      <c r="E6" s="80"/>
      <c r="F6" s="81" t="s">
        <v>6</v>
      </c>
      <c r="G6" s="81"/>
      <c r="H6" s="80" t="s">
        <v>7</v>
      </c>
      <c r="I6" s="79"/>
      <c r="J6" s="81" t="s">
        <v>8</v>
      </c>
      <c r="K6" s="107"/>
    </row>
    <row r="7" ht="20.1" customHeight="1" spans="2:11">
      <c r="B7" s="78"/>
      <c r="C7" s="79"/>
      <c r="D7" s="80" t="s">
        <v>9</v>
      </c>
      <c r="E7" s="80"/>
      <c r="F7" s="81" t="s">
        <v>10</v>
      </c>
      <c r="G7" s="81"/>
      <c r="H7" s="80" t="s">
        <v>11</v>
      </c>
      <c r="I7" s="108"/>
      <c r="J7" s="109">
        <v>43795</v>
      </c>
      <c r="K7" s="107"/>
    </row>
    <row r="8" ht="20.1" customHeight="1" spans="2:11">
      <c r="B8" s="82"/>
      <c r="C8" s="83"/>
      <c r="D8" s="84"/>
      <c r="E8" s="84"/>
      <c r="F8" s="85"/>
      <c r="G8" s="85"/>
      <c r="H8" s="84" t="s">
        <v>12</v>
      </c>
      <c r="I8" s="110"/>
      <c r="J8" s="111" t="s">
        <v>13</v>
      </c>
      <c r="K8" s="112"/>
    </row>
    <row r="9" ht="20.1" customHeight="1" spans="2:11">
      <c r="B9" s="86"/>
      <c r="C9" s="86"/>
      <c r="D9" s="86"/>
      <c r="E9" s="86"/>
      <c r="F9" s="86"/>
      <c r="G9" s="86"/>
      <c r="H9" s="86"/>
      <c r="I9" s="86"/>
      <c r="J9" s="86"/>
      <c r="K9" s="86"/>
    </row>
    <row r="10" ht="20.1" customHeight="1" spans="2:11">
      <c r="B10" s="87" t="s">
        <v>14</v>
      </c>
      <c r="C10" s="88"/>
      <c r="D10" s="89" t="s">
        <v>15</v>
      </c>
      <c r="E10" s="89" t="s">
        <v>16</v>
      </c>
      <c r="F10" s="90"/>
      <c r="G10" s="91" t="s">
        <v>17</v>
      </c>
      <c r="H10" s="90" t="s">
        <v>18</v>
      </c>
      <c r="I10" s="89" t="s">
        <v>19</v>
      </c>
      <c r="J10" s="90"/>
      <c r="K10" s="91" t="s">
        <v>20</v>
      </c>
    </row>
    <row r="11" spans="2:11">
      <c r="B11" s="92">
        <v>1</v>
      </c>
      <c r="C11" s="93"/>
      <c r="D11" s="94" t="s">
        <v>21</v>
      </c>
      <c r="E11" s="94" t="s">
        <v>21</v>
      </c>
      <c r="F11" s="94"/>
      <c r="G11" s="95">
        <v>181.21</v>
      </c>
      <c r="H11" s="95">
        <v>181.21</v>
      </c>
      <c r="I11" s="89"/>
      <c r="J11" s="90"/>
      <c r="K11" s="113" t="s">
        <v>22</v>
      </c>
    </row>
    <row r="12" spans="2:11">
      <c r="B12" s="92">
        <v>2</v>
      </c>
      <c r="C12" s="93"/>
      <c r="D12" s="94"/>
      <c r="E12" s="96" t="s">
        <v>23</v>
      </c>
      <c r="F12" s="97"/>
      <c r="G12" s="95">
        <v>25</v>
      </c>
      <c r="H12" s="98">
        <v>25</v>
      </c>
      <c r="I12" s="89"/>
      <c r="J12" s="90"/>
      <c r="K12" s="113" t="s">
        <v>24</v>
      </c>
    </row>
    <row r="13" spans="2:11">
      <c r="B13" s="92">
        <v>3</v>
      </c>
      <c r="C13" s="93"/>
      <c r="D13" s="94"/>
      <c r="E13" s="96" t="s">
        <v>23</v>
      </c>
      <c r="F13" s="97"/>
      <c r="G13" s="95">
        <v>25</v>
      </c>
      <c r="H13" s="98">
        <v>25</v>
      </c>
      <c r="I13" s="89"/>
      <c r="J13" s="90"/>
      <c r="K13" s="113" t="s">
        <v>25</v>
      </c>
    </row>
    <row r="14" spans="2:11">
      <c r="B14" s="92">
        <v>4</v>
      </c>
      <c r="C14" s="93"/>
      <c r="D14" s="94"/>
      <c r="E14" s="94" t="s">
        <v>21</v>
      </c>
      <c r="F14" s="94"/>
      <c r="G14" s="95">
        <v>165</v>
      </c>
      <c r="H14" s="98">
        <v>165</v>
      </c>
      <c r="I14" s="89"/>
      <c r="J14" s="90"/>
      <c r="K14" s="113" t="s">
        <v>26</v>
      </c>
    </row>
    <row r="15" spans="2:11">
      <c r="B15" s="92">
        <v>5</v>
      </c>
      <c r="C15" s="93"/>
      <c r="D15" s="94" t="s">
        <v>27</v>
      </c>
      <c r="E15" s="94" t="s">
        <v>27</v>
      </c>
      <c r="F15" s="94"/>
      <c r="G15" s="95">
        <v>208</v>
      </c>
      <c r="H15" s="95">
        <v>208</v>
      </c>
      <c r="I15" s="114"/>
      <c r="J15" s="98"/>
      <c r="K15" s="113" t="s">
        <v>28</v>
      </c>
    </row>
    <row r="16" spans="2:11">
      <c r="B16" s="92">
        <v>6</v>
      </c>
      <c r="C16" s="93"/>
      <c r="D16" s="94"/>
      <c r="E16" s="94" t="s">
        <v>27</v>
      </c>
      <c r="F16" s="94"/>
      <c r="G16" s="95">
        <v>144</v>
      </c>
      <c r="H16" s="95">
        <v>144</v>
      </c>
      <c r="I16" s="114"/>
      <c r="J16" s="98"/>
      <c r="K16" s="113" t="s">
        <v>28</v>
      </c>
    </row>
    <row r="17" spans="2:11">
      <c r="B17" s="92">
        <v>7</v>
      </c>
      <c r="C17" s="93"/>
      <c r="D17" s="94"/>
      <c r="E17" s="94" t="s">
        <v>27</v>
      </c>
      <c r="F17" s="94"/>
      <c r="G17" s="95">
        <v>172</v>
      </c>
      <c r="H17" s="95">
        <v>172</v>
      </c>
      <c r="I17" s="114"/>
      <c r="J17" s="98"/>
      <c r="K17" s="113" t="s">
        <v>29</v>
      </c>
    </row>
    <row r="18" spans="2:11">
      <c r="B18" s="92">
        <v>8</v>
      </c>
      <c r="C18" s="93"/>
      <c r="D18" s="94"/>
      <c r="E18" s="94" t="s">
        <v>27</v>
      </c>
      <c r="F18" s="94"/>
      <c r="G18" s="95">
        <v>39</v>
      </c>
      <c r="H18" s="95">
        <v>39</v>
      </c>
      <c r="I18" s="114"/>
      <c r="J18" s="98"/>
      <c r="K18" s="113" t="s">
        <v>30</v>
      </c>
    </row>
    <row r="19" spans="2:11">
      <c r="B19" s="92">
        <v>9</v>
      </c>
      <c r="C19" s="93"/>
      <c r="D19" s="94"/>
      <c r="E19" s="94" t="s">
        <v>27</v>
      </c>
      <c r="F19" s="94"/>
      <c r="G19" s="95">
        <v>38</v>
      </c>
      <c r="H19" s="95">
        <v>38</v>
      </c>
      <c r="I19" s="114"/>
      <c r="J19" s="98"/>
      <c r="K19" s="113" t="s">
        <v>31</v>
      </c>
    </row>
    <row r="20" spans="2:11">
      <c r="B20" s="92">
        <v>10</v>
      </c>
      <c r="C20" s="93"/>
      <c r="D20" s="94"/>
      <c r="E20" s="94" t="s">
        <v>27</v>
      </c>
      <c r="F20" s="94"/>
      <c r="G20" s="95">
        <v>80</v>
      </c>
      <c r="H20" s="95">
        <v>80</v>
      </c>
      <c r="I20" s="114"/>
      <c r="J20" s="98"/>
      <c r="K20" s="113" t="s">
        <v>32</v>
      </c>
    </row>
    <row r="21" spans="2:11">
      <c r="B21" s="92">
        <v>11</v>
      </c>
      <c r="C21" s="93"/>
      <c r="D21" s="94"/>
      <c r="E21" s="94" t="s">
        <v>27</v>
      </c>
      <c r="F21" s="94"/>
      <c r="G21" s="95">
        <v>36</v>
      </c>
      <c r="H21" s="95"/>
      <c r="I21" s="114">
        <v>36</v>
      </c>
      <c r="J21" s="98"/>
      <c r="K21" s="113" t="s">
        <v>33</v>
      </c>
    </row>
    <row r="22" spans="2:11">
      <c r="B22" s="92">
        <v>12</v>
      </c>
      <c r="C22" s="93"/>
      <c r="D22" s="94"/>
      <c r="E22" s="94" t="s">
        <v>27</v>
      </c>
      <c r="F22" s="94"/>
      <c r="G22" s="95">
        <v>40</v>
      </c>
      <c r="H22" s="95"/>
      <c r="I22" s="114">
        <v>40</v>
      </c>
      <c r="J22" s="98"/>
      <c r="K22" s="113" t="s">
        <v>31</v>
      </c>
    </row>
    <row r="23" spans="2:11">
      <c r="B23" s="92">
        <v>13</v>
      </c>
      <c r="C23" s="93"/>
      <c r="D23" s="94"/>
      <c r="E23" s="94" t="s">
        <v>27</v>
      </c>
      <c r="F23" s="94"/>
      <c r="G23" s="95">
        <v>31</v>
      </c>
      <c r="H23" s="95"/>
      <c r="I23" s="114">
        <v>31</v>
      </c>
      <c r="J23" s="98"/>
      <c r="K23" s="113" t="s">
        <v>34</v>
      </c>
    </row>
    <row r="24" spans="2:11">
      <c r="B24" s="92">
        <v>14</v>
      </c>
      <c r="C24" s="93"/>
      <c r="D24" s="94"/>
      <c r="E24" s="94" t="s">
        <v>27</v>
      </c>
      <c r="F24" s="94"/>
      <c r="G24" s="95">
        <v>32.9</v>
      </c>
      <c r="H24" s="95">
        <v>32.9</v>
      </c>
      <c r="I24" s="114"/>
      <c r="J24" s="98"/>
      <c r="K24" s="113" t="s">
        <v>35</v>
      </c>
    </row>
    <row r="25" spans="2:11">
      <c r="B25" s="92">
        <v>15</v>
      </c>
      <c r="C25" s="93"/>
      <c r="D25" s="94"/>
      <c r="E25" s="94" t="s">
        <v>27</v>
      </c>
      <c r="F25" s="94"/>
      <c r="G25" s="95">
        <v>7.5</v>
      </c>
      <c r="H25" s="95"/>
      <c r="I25" s="114">
        <v>7.5</v>
      </c>
      <c r="J25" s="98"/>
      <c r="K25" s="113" t="s">
        <v>36</v>
      </c>
    </row>
    <row r="26" spans="2:11">
      <c r="B26" s="92">
        <v>16</v>
      </c>
      <c r="C26" s="93"/>
      <c r="D26" s="94"/>
      <c r="E26" s="94" t="s">
        <v>27</v>
      </c>
      <c r="F26" s="94"/>
      <c r="G26" s="95">
        <v>10</v>
      </c>
      <c r="H26" s="95"/>
      <c r="I26" s="114">
        <v>10</v>
      </c>
      <c r="J26" s="98"/>
      <c r="K26" s="113" t="s">
        <v>37</v>
      </c>
    </row>
    <row r="27" spans="2:11">
      <c r="B27" s="92">
        <v>17</v>
      </c>
      <c r="C27" s="93"/>
      <c r="D27" s="94"/>
      <c r="E27" s="94" t="s">
        <v>27</v>
      </c>
      <c r="F27" s="94"/>
      <c r="G27" s="95">
        <v>25.5</v>
      </c>
      <c r="H27" s="95"/>
      <c r="I27" s="114">
        <v>25.5</v>
      </c>
      <c r="J27" s="98"/>
      <c r="K27" s="113" t="s">
        <v>38</v>
      </c>
    </row>
    <row r="28" spans="2:11">
      <c r="B28" s="92">
        <v>18</v>
      </c>
      <c r="C28" s="93"/>
      <c r="D28" s="94"/>
      <c r="E28" s="94" t="s">
        <v>27</v>
      </c>
      <c r="F28" s="94"/>
      <c r="G28" s="95">
        <v>30</v>
      </c>
      <c r="H28" s="95"/>
      <c r="I28" s="114">
        <v>30</v>
      </c>
      <c r="J28" s="98"/>
      <c r="K28" s="113" t="s">
        <v>39</v>
      </c>
    </row>
    <row r="29" spans="2:11">
      <c r="B29" s="92">
        <v>19</v>
      </c>
      <c r="C29" s="93"/>
      <c r="D29" s="94"/>
      <c r="E29" s="94" t="s">
        <v>27</v>
      </c>
      <c r="F29" s="94"/>
      <c r="G29" s="95">
        <v>18.2</v>
      </c>
      <c r="H29" s="95"/>
      <c r="I29" s="114">
        <v>18.2</v>
      </c>
      <c r="J29" s="98"/>
      <c r="K29" s="113" t="s">
        <v>40</v>
      </c>
    </row>
    <row r="30" spans="2:11">
      <c r="B30" s="92">
        <v>20</v>
      </c>
      <c r="C30" s="93"/>
      <c r="D30" s="94"/>
      <c r="E30" s="94" t="s">
        <v>27</v>
      </c>
      <c r="F30" s="94"/>
      <c r="G30" s="95">
        <v>51</v>
      </c>
      <c r="H30" s="95"/>
      <c r="I30" s="114">
        <v>51</v>
      </c>
      <c r="J30" s="98"/>
      <c r="K30" s="113" t="s">
        <v>41</v>
      </c>
    </row>
    <row r="31" spans="2:11">
      <c r="B31" s="92">
        <v>21</v>
      </c>
      <c r="C31" s="93"/>
      <c r="D31" s="94"/>
      <c r="E31" s="94" t="s">
        <v>27</v>
      </c>
      <c r="F31" s="94"/>
      <c r="G31" s="95">
        <v>20.6</v>
      </c>
      <c r="H31" s="95"/>
      <c r="I31" s="114">
        <v>20.6</v>
      </c>
      <c r="J31" s="98"/>
      <c r="K31" s="113" t="s">
        <v>29</v>
      </c>
    </row>
    <row r="32" spans="2:11">
      <c r="B32" s="92">
        <v>22</v>
      </c>
      <c r="C32" s="93"/>
      <c r="D32" s="99" t="s">
        <v>42</v>
      </c>
      <c r="E32" s="94" t="s">
        <v>43</v>
      </c>
      <c r="F32" s="94"/>
      <c r="G32" s="95"/>
      <c r="H32" s="95"/>
      <c r="I32" s="114"/>
      <c r="J32" s="98"/>
      <c r="K32" s="113"/>
    </row>
    <row r="33" ht="20.1" customHeight="1" spans="2:11">
      <c r="B33" s="89" t="s">
        <v>44</v>
      </c>
      <c r="C33" s="100"/>
      <c r="D33" s="100"/>
      <c r="E33" s="100"/>
      <c r="F33" s="90"/>
      <c r="G33" s="101">
        <f>SUM(G11:G31)</f>
        <v>1379.91</v>
      </c>
      <c r="H33" s="101">
        <f>SUM(H11:H32)</f>
        <v>1110.11</v>
      </c>
      <c r="I33" s="115">
        <f>SUM(I15:J32)</f>
        <v>269.8</v>
      </c>
      <c r="J33" s="116"/>
      <c r="K33" s="117"/>
    </row>
    <row r="34" ht="20.1" customHeight="1" spans="2:11">
      <c r="B34" s="86"/>
      <c r="C34" s="86"/>
      <c r="D34" s="86"/>
      <c r="E34" s="86"/>
      <c r="F34" s="86"/>
      <c r="G34" s="86"/>
      <c r="H34" s="86"/>
      <c r="I34" s="86"/>
      <c r="J34" s="118"/>
      <c r="K34" s="86"/>
    </row>
    <row r="35" ht="20.1" customHeight="1" spans="2:11">
      <c r="B35" s="91" t="s">
        <v>18</v>
      </c>
      <c r="C35" s="91"/>
      <c r="D35" s="91"/>
      <c r="E35" s="91"/>
      <c r="F35" s="91"/>
      <c r="G35" s="91" t="s">
        <v>45</v>
      </c>
      <c r="H35" s="91"/>
      <c r="I35" s="91"/>
      <c r="J35" s="91"/>
      <c r="K35" s="91" t="s">
        <v>46</v>
      </c>
    </row>
    <row r="36" ht="20.1" customHeight="1" spans="2:11">
      <c r="B36" s="102">
        <f>H33</f>
        <v>1110.11</v>
      </c>
      <c r="C36" s="102"/>
      <c r="D36" s="102"/>
      <c r="E36" s="102"/>
      <c r="F36" s="102"/>
      <c r="G36" s="102">
        <f>I33</f>
        <v>269.8</v>
      </c>
      <c r="H36" s="102"/>
      <c r="I36" s="102"/>
      <c r="J36" s="102"/>
      <c r="K36" s="119">
        <f>SUM(B36:J36)</f>
        <v>1379.91</v>
      </c>
    </row>
    <row r="37" ht="20.1" customHeight="1" spans="2:11">
      <c r="B37" s="86"/>
      <c r="C37" s="86"/>
      <c r="D37" s="86"/>
      <c r="E37" s="86"/>
      <c r="F37" s="86"/>
      <c r="G37" s="86"/>
      <c r="H37" s="86"/>
      <c r="I37" s="86"/>
      <c r="J37" s="86"/>
      <c r="K37" s="86"/>
    </row>
    <row r="38" ht="20.1" customHeight="1" spans="2:11">
      <c r="B38" s="86" t="s">
        <v>47</v>
      </c>
      <c r="C38" s="86"/>
      <c r="D38" s="86"/>
      <c r="E38" s="86"/>
      <c r="F38" s="86" t="s">
        <v>48</v>
      </c>
      <c r="G38" s="86" t="s">
        <v>49</v>
      </c>
      <c r="H38" s="86"/>
      <c r="I38" s="86"/>
      <c r="J38" s="86" t="s">
        <v>50</v>
      </c>
      <c r="K38" s="86"/>
    </row>
    <row r="41" ht="18" spans="1:11">
      <c r="A41" s="4" t="s">
        <v>51</v>
      </c>
      <c r="B41" s="4"/>
      <c r="C41" s="4"/>
      <c r="D41" s="4"/>
      <c r="E41" s="4"/>
      <c r="F41" s="4"/>
      <c r="G41" s="4"/>
      <c r="H41" s="4"/>
      <c r="I41" s="4"/>
      <c r="J41" s="4"/>
      <c r="K41" s="4"/>
    </row>
    <row r="43" ht="20.1" customHeight="1" spans="2:11">
      <c r="B43" s="74"/>
      <c r="C43" s="75"/>
      <c r="D43" s="76" t="s">
        <v>1</v>
      </c>
      <c r="E43" s="76"/>
      <c r="F43" s="77" t="str">
        <f>F5</f>
        <v>张羽</v>
      </c>
      <c r="G43" s="77"/>
      <c r="H43" s="76" t="s">
        <v>3</v>
      </c>
      <c r="I43" s="75"/>
      <c r="J43" s="77" t="str">
        <f>J5</f>
        <v>助理</v>
      </c>
      <c r="K43" s="106"/>
    </row>
    <row r="44" ht="20.1" customHeight="1" spans="2:11">
      <c r="B44" s="78"/>
      <c r="C44" s="79"/>
      <c r="D44" s="80" t="s">
        <v>5</v>
      </c>
      <c r="E44" s="80"/>
      <c r="F44" s="81" t="str">
        <f>F6</f>
        <v>广州</v>
      </c>
      <c r="G44" s="81"/>
      <c r="H44" s="80" t="s">
        <v>7</v>
      </c>
      <c r="I44" s="79"/>
      <c r="J44" s="81" t="str">
        <f>J6</f>
        <v>人事行政部</v>
      </c>
      <c r="K44" s="107"/>
    </row>
    <row r="45" ht="20.1" customHeight="1" spans="2:11">
      <c r="B45" s="78"/>
      <c r="C45" s="79"/>
      <c r="D45" s="80" t="s">
        <v>9</v>
      </c>
      <c r="E45" s="80"/>
      <c r="F45" s="81" t="str">
        <f>F7</f>
        <v>11.15-11.23</v>
      </c>
      <c r="G45" s="81"/>
      <c r="H45" s="80" t="s">
        <v>11</v>
      </c>
      <c r="I45" s="108"/>
      <c r="J45" s="109">
        <f>J7</f>
        <v>43795</v>
      </c>
      <c r="K45" s="107"/>
    </row>
    <row r="46" ht="20.1" customHeight="1" spans="2:11">
      <c r="B46" s="82"/>
      <c r="C46" s="83"/>
      <c r="D46" s="84"/>
      <c r="E46" s="84"/>
      <c r="F46" s="85"/>
      <c r="G46" s="85"/>
      <c r="H46" s="84" t="s">
        <v>12</v>
      </c>
      <c r="I46" s="110"/>
      <c r="J46" s="85" t="str">
        <f>J8</f>
        <v>HMOA-191115-SXY620</v>
      </c>
      <c r="K46" s="112"/>
    </row>
    <row r="47" ht="20.1" customHeight="1"/>
    <row r="48" ht="20.1" customHeight="1" spans="2:11">
      <c r="B48" s="94"/>
      <c r="C48" s="94"/>
      <c r="D48" s="103" t="s">
        <v>52</v>
      </c>
      <c r="E48" s="94" t="s">
        <v>53</v>
      </c>
      <c r="F48" s="94"/>
      <c r="G48" s="95" t="s">
        <v>54</v>
      </c>
      <c r="H48" s="95" t="s">
        <v>55</v>
      </c>
      <c r="I48" s="95" t="s">
        <v>44</v>
      </c>
      <c r="J48" s="95"/>
      <c r="K48" s="120" t="s">
        <v>20</v>
      </c>
    </row>
    <row r="49" spans="2:11">
      <c r="B49" s="94">
        <v>1</v>
      </c>
      <c r="C49" s="94"/>
      <c r="D49" s="103"/>
      <c r="E49" s="94"/>
      <c r="F49" s="94"/>
      <c r="G49" s="95"/>
      <c r="H49" s="95"/>
      <c r="I49" s="114"/>
      <c r="J49" s="98"/>
      <c r="K49" s="120"/>
    </row>
    <row r="50" ht="20.1" customHeight="1" spans="2:11">
      <c r="B50" s="94">
        <v>2</v>
      </c>
      <c r="C50" s="94"/>
      <c r="D50" s="103"/>
      <c r="E50" s="94"/>
      <c r="F50" s="94"/>
      <c r="G50" s="95"/>
      <c r="H50" s="95"/>
      <c r="I50" s="114"/>
      <c r="J50" s="98"/>
      <c r="K50" s="120"/>
    </row>
    <row r="51" ht="20.1" customHeight="1" spans="2:11">
      <c r="B51" s="94">
        <v>3</v>
      </c>
      <c r="C51" s="94"/>
      <c r="D51" s="104"/>
      <c r="E51" s="94"/>
      <c r="F51" s="94"/>
      <c r="G51" s="95"/>
      <c r="H51" s="95"/>
      <c r="I51" s="114"/>
      <c r="J51" s="98"/>
      <c r="K51" s="113"/>
    </row>
    <row r="52" ht="20.1" customHeight="1" spans="2:11">
      <c r="B52" s="89" t="s">
        <v>44</v>
      </c>
      <c r="C52" s="100"/>
      <c r="D52" s="100"/>
      <c r="E52" s="100"/>
      <c r="F52" s="90"/>
      <c r="G52" s="101"/>
      <c r="H52" s="101"/>
      <c r="I52" s="115">
        <f>SUM(I49:J51)</f>
        <v>0</v>
      </c>
      <c r="J52" s="116"/>
      <c r="K52" s="117"/>
    </row>
    <row r="53" ht="20.1" customHeight="1" spans="2:11">
      <c r="B53" s="86" t="s">
        <v>47</v>
      </c>
      <c r="C53" s="86"/>
      <c r="D53" s="86"/>
      <c r="E53" s="86"/>
      <c r="F53" s="86" t="s">
        <v>48</v>
      </c>
      <c r="G53" s="86" t="s">
        <v>49</v>
      </c>
      <c r="H53" s="86"/>
      <c r="I53" s="86"/>
      <c r="J53" s="86" t="s">
        <v>50</v>
      </c>
      <c r="K53" s="86"/>
    </row>
  </sheetData>
  <mergeCells count="106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C22"/>
    <mergeCell ref="E22:F22"/>
    <mergeCell ref="I22:J22"/>
    <mergeCell ref="B23:C23"/>
    <mergeCell ref="E23:F23"/>
    <mergeCell ref="I23:J23"/>
    <mergeCell ref="B24:C24"/>
    <mergeCell ref="E24:F24"/>
    <mergeCell ref="I24:J24"/>
    <mergeCell ref="B25:C25"/>
    <mergeCell ref="E25:F25"/>
    <mergeCell ref="I25:J25"/>
    <mergeCell ref="B26:C26"/>
    <mergeCell ref="E26:F26"/>
    <mergeCell ref="I26:J26"/>
    <mergeCell ref="B27:C27"/>
    <mergeCell ref="E27:F27"/>
    <mergeCell ref="I27:J27"/>
    <mergeCell ref="B28:C28"/>
    <mergeCell ref="E28:F28"/>
    <mergeCell ref="I28:J28"/>
    <mergeCell ref="B29:C29"/>
    <mergeCell ref="E29:F29"/>
    <mergeCell ref="I29:J29"/>
    <mergeCell ref="B30:C30"/>
    <mergeCell ref="E30:F30"/>
    <mergeCell ref="I30:J30"/>
    <mergeCell ref="B31:C31"/>
    <mergeCell ref="E31:F31"/>
    <mergeCell ref="I31:J31"/>
    <mergeCell ref="B32:C32"/>
    <mergeCell ref="E32:F32"/>
    <mergeCell ref="I32:J32"/>
    <mergeCell ref="B33:F33"/>
    <mergeCell ref="I33:J33"/>
    <mergeCell ref="B35:F35"/>
    <mergeCell ref="G35:J35"/>
    <mergeCell ref="B36:F36"/>
    <mergeCell ref="G36:J36"/>
    <mergeCell ref="A41:K41"/>
    <mergeCell ref="F43:G43"/>
    <mergeCell ref="J43:K43"/>
    <mergeCell ref="F44:G44"/>
    <mergeCell ref="J44:K44"/>
    <mergeCell ref="F45:G45"/>
    <mergeCell ref="J45:K45"/>
    <mergeCell ref="J46:K46"/>
    <mergeCell ref="B48:C48"/>
    <mergeCell ref="E48:F48"/>
    <mergeCell ref="I48:J48"/>
    <mergeCell ref="B49:C49"/>
    <mergeCell ref="E49:F49"/>
    <mergeCell ref="I49:J49"/>
    <mergeCell ref="B50:C50"/>
    <mergeCell ref="E50:F50"/>
    <mergeCell ref="I50:J50"/>
    <mergeCell ref="B51:C51"/>
    <mergeCell ref="E51:F51"/>
    <mergeCell ref="I51:J51"/>
    <mergeCell ref="B52:F52"/>
    <mergeCell ref="I52:J52"/>
    <mergeCell ref="D11:D14"/>
    <mergeCell ref="D15:D31"/>
  </mergeCells>
  <pageMargins left="0.699305555555556" right="0.699305555555556" top="0.75" bottom="0.75" header="0.3" footer="0.3"/>
  <pageSetup paperSize="9" scale="83" orientation="portrait"/>
  <headerFooter/>
  <colBreaks count="1" manualBreakCount="1">
    <brk id="11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125"/>
  <sheetViews>
    <sheetView tabSelected="1" topLeftCell="A109" workbookViewId="0">
      <selection activeCell="I125" sqref="I125"/>
    </sheetView>
  </sheetViews>
  <sheetFormatPr defaultColWidth="8.875" defaultRowHeight="21" customHeight="1"/>
  <cols>
    <col min="1" max="1" width="7.2" style="2" customWidth="1"/>
    <col min="2" max="2" width="12.9" customWidth="1"/>
    <col min="3" max="3" width="9.5" style="3" customWidth="1"/>
    <col min="4" max="4" width="7" style="2" customWidth="1"/>
    <col min="5" max="5" width="8.8" style="2" customWidth="1"/>
    <col min="6" max="6" width="8.4" customWidth="1"/>
    <col min="7" max="7" width="7.9" customWidth="1"/>
    <col min="8" max="8" width="8.5" customWidth="1"/>
    <col min="9" max="9" width="25.3" customWidth="1"/>
    <col min="10" max="10" width="20.6" customWidth="1"/>
  </cols>
  <sheetData>
    <row r="2" customHeight="1" spans="3:12">
      <c r="C2" s="4" t="s">
        <v>56</v>
      </c>
      <c r="D2" s="4"/>
      <c r="E2" s="4"/>
      <c r="F2" s="4"/>
      <c r="G2" s="4"/>
      <c r="H2" s="4"/>
      <c r="I2" s="33"/>
      <c r="J2" s="33"/>
      <c r="K2" s="33"/>
      <c r="L2" s="33"/>
    </row>
    <row r="4" customHeight="1" spans="8:10">
      <c r="H4" s="5" t="s">
        <v>57</v>
      </c>
      <c r="I4" s="5"/>
      <c r="J4" s="5" t="s">
        <v>58</v>
      </c>
    </row>
    <row r="5" customHeight="1" spans="8:10">
      <c r="H5" s="6"/>
      <c r="I5" s="6"/>
      <c r="J5" s="6"/>
    </row>
    <row r="6" customHeight="1" spans="1:10">
      <c r="A6" s="7" t="s">
        <v>14</v>
      </c>
      <c r="B6" s="8" t="s">
        <v>59</v>
      </c>
      <c r="C6" s="9" t="s">
        <v>60</v>
      </c>
      <c r="D6" s="9"/>
      <c r="E6" s="9"/>
      <c r="F6" s="10" t="s">
        <v>61</v>
      </c>
      <c r="G6" s="10"/>
      <c r="H6" s="10"/>
      <c r="I6" s="10"/>
      <c r="J6" s="8" t="s">
        <v>62</v>
      </c>
    </row>
    <row r="7" customHeight="1" spans="1:10">
      <c r="A7" s="7"/>
      <c r="B7" s="8"/>
      <c r="C7" s="11" t="s">
        <v>63</v>
      </c>
      <c r="D7" s="12" t="s">
        <v>64</v>
      </c>
      <c r="E7" s="9" t="s">
        <v>65</v>
      </c>
      <c r="F7" s="10" t="s">
        <v>66</v>
      </c>
      <c r="G7" s="10" t="s">
        <v>67</v>
      </c>
      <c r="H7" s="10" t="s">
        <v>68</v>
      </c>
      <c r="I7" s="10" t="s">
        <v>69</v>
      </c>
      <c r="J7" s="8"/>
    </row>
    <row r="8" customHeight="1" spans="1:10">
      <c r="A8" s="13">
        <v>1</v>
      </c>
      <c r="B8" s="14" t="s">
        <v>70</v>
      </c>
      <c r="C8" s="15">
        <v>0</v>
      </c>
      <c r="D8" s="13">
        <v>0</v>
      </c>
      <c r="E8" s="16">
        <f>C8*D8</f>
        <v>0</v>
      </c>
      <c r="F8" s="15">
        <v>0</v>
      </c>
      <c r="G8" s="15">
        <v>0</v>
      </c>
      <c r="H8" s="15">
        <f>F8+G8</f>
        <v>0</v>
      </c>
      <c r="I8" s="34"/>
      <c r="J8" s="35" t="s">
        <v>71</v>
      </c>
    </row>
    <row r="9" customHeight="1" spans="1:10">
      <c r="A9" s="13"/>
      <c r="B9" s="14"/>
      <c r="C9" s="15"/>
      <c r="D9" s="13"/>
      <c r="E9" s="16"/>
      <c r="F9" s="15">
        <v>0</v>
      </c>
      <c r="G9" s="15">
        <v>0</v>
      </c>
      <c r="H9" s="15">
        <f>F9+G9</f>
        <v>0</v>
      </c>
      <c r="I9" s="34"/>
      <c r="J9" s="36"/>
    </row>
    <row r="10" s="1" customFormat="1" customHeight="1" spans="1:10">
      <c r="A10" s="17"/>
      <c r="B10" s="18" t="s">
        <v>72</v>
      </c>
      <c r="C10" s="19">
        <f>SUM(C8)</f>
        <v>0</v>
      </c>
      <c r="D10" s="20">
        <f>SUM(D8)</f>
        <v>0</v>
      </c>
      <c r="E10" s="20">
        <f>SUM(E8)</f>
        <v>0</v>
      </c>
      <c r="F10" s="19">
        <f>SUM(F8:F9)</f>
        <v>0</v>
      </c>
      <c r="G10" s="19">
        <f>SUM(G8:G9)</f>
        <v>0</v>
      </c>
      <c r="H10" s="19">
        <f>SUM(H8:H9)</f>
        <v>0</v>
      </c>
      <c r="I10" s="37"/>
      <c r="J10" s="38"/>
    </row>
    <row r="11" customHeight="1" spans="1:10">
      <c r="A11" s="21">
        <v>2</v>
      </c>
      <c r="B11" s="22" t="s">
        <v>73</v>
      </c>
      <c r="C11" s="23">
        <v>0</v>
      </c>
      <c r="D11" s="21">
        <v>0</v>
      </c>
      <c r="E11" s="23">
        <f>C11*D11</f>
        <v>0</v>
      </c>
      <c r="F11" s="15">
        <v>0</v>
      </c>
      <c r="G11" s="15">
        <v>0</v>
      </c>
      <c r="H11" s="15">
        <f>F11+G11</f>
        <v>0</v>
      </c>
      <c r="I11" s="34"/>
      <c r="J11" s="35" t="s">
        <v>74</v>
      </c>
    </row>
    <row r="12" customHeight="1" spans="1:10">
      <c r="A12" s="24"/>
      <c r="B12" s="25"/>
      <c r="C12" s="26"/>
      <c r="D12" s="24"/>
      <c r="E12" s="26"/>
      <c r="F12" s="15">
        <v>0</v>
      </c>
      <c r="G12" s="15">
        <v>0</v>
      </c>
      <c r="H12" s="15">
        <f t="shared" ref="H12" si="0">F12+G12</f>
        <v>0</v>
      </c>
      <c r="I12" s="34"/>
      <c r="J12" s="36"/>
    </row>
    <row r="13" s="1" customFormat="1" customHeight="1" spans="1:10">
      <c r="A13" s="17"/>
      <c r="B13" s="18" t="s">
        <v>75</v>
      </c>
      <c r="C13" s="19">
        <f>SUM(C11)</f>
        <v>0</v>
      </c>
      <c r="D13" s="20">
        <f>SUM(D11)</f>
        <v>0</v>
      </c>
      <c r="E13" s="20">
        <f>SUM(E11)</f>
        <v>0</v>
      </c>
      <c r="F13" s="19">
        <f>SUM(F11:F12)</f>
        <v>0</v>
      </c>
      <c r="G13" s="19">
        <f>SUM(G11:G12)</f>
        <v>0</v>
      </c>
      <c r="H13" s="19">
        <f>SUM(H11:H12)</f>
        <v>0</v>
      </c>
      <c r="I13" s="37"/>
      <c r="J13" s="38"/>
    </row>
    <row r="14" customHeight="1" spans="1:10">
      <c r="A14" s="21">
        <v>3</v>
      </c>
      <c r="B14" s="22" t="s">
        <v>76</v>
      </c>
      <c r="C14" s="23">
        <v>0</v>
      </c>
      <c r="D14" s="21">
        <v>0</v>
      </c>
      <c r="E14" s="23">
        <f>C14*D14</f>
        <v>0</v>
      </c>
      <c r="F14" s="27">
        <v>750</v>
      </c>
      <c r="G14" s="15">
        <v>0</v>
      </c>
      <c r="H14" s="15">
        <f>F14+G14</f>
        <v>750</v>
      </c>
      <c r="I14" s="39" t="s">
        <v>77</v>
      </c>
      <c r="J14" s="35" t="s">
        <v>78</v>
      </c>
    </row>
    <row r="15" customHeight="1" spans="1:10">
      <c r="A15" s="28"/>
      <c r="B15" s="29"/>
      <c r="C15" s="30"/>
      <c r="D15" s="28"/>
      <c r="E15" s="30"/>
      <c r="F15" s="27">
        <v>11599</v>
      </c>
      <c r="G15" s="15">
        <v>0</v>
      </c>
      <c r="H15" s="15">
        <v>11599</v>
      </c>
      <c r="I15" s="40" t="s">
        <v>79</v>
      </c>
      <c r="J15" s="36"/>
    </row>
    <row r="16" customHeight="1" spans="1:10">
      <c r="A16" s="28"/>
      <c r="B16" s="29"/>
      <c r="C16" s="30"/>
      <c r="D16" s="28"/>
      <c r="E16" s="30"/>
      <c r="F16" s="15">
        <v>0</v>
      </c>
      <c r="G16" s="31">
        <v>0</v>
      </c>
      <c r="H16" s="31">
        <v>0</v>
      </c>
      <c r="I16" s="34"/>
      <c r="J16" s="36"/>
    </row>
    <row r="17" s="1" customFormat="1" customHeight="1" spans="1:10">
      <c r="A17" s="17"/>
      <c r="B17" s="18" t="s">
        <v>80</v>
      </c>
      <c r="C17" s="19">
        <f>SUM(C14)</f>
        <v>0</v>
      </c>
      <c r="D17" s="20">
        <f t="shared" ref="D17:E17" si="1">SUM(D14)</f>
        <v>0</v>
      </c>
      <c r="E17" s="20">
        <f t="shared" si="1"/>
        <v>0</v>
      </c>
      <c r="F17" s="19">
        <f>SUM(F14:F16)</f>
        <v>12349</v>
      </c>
      <c r="G17" s="19">
        <f>SUM(G14:G16)</f>
        <v>0</v>
      </c>
      <c r="H17" s="19">
        <f>SUM(H14:H16)</f>
        <v>12349</v>
      </c>
      <c r="I17" s="37"/>
      <c r="J17" s="38"/>
    </row>
    <row r="18" ht="20" customHeight="1" spans="1:10">
      <c r="A18" s="13">
        <v>4</v>
      </c>
      <c r="B18" s="14" t="s">
        <v>81</v>
      </c>
      <c r="C18" s="15">
        <v>50000</v>
      </c>
      <c r="D18" s="13">
        <v>0</v>
      </c>
      <c r="E18" s="16">
        <v>50000</v>
      </c>
      <c r="F18" s="27">
        <v>2528</v>
      </c>
      <c r="G18" s="15">
        <v>0</v>
      </c>
      <c r="H18" s="15">
        <v>2528</v>
      </c>
      <c r="I18" s="40" t="s">
        <v>82</v>
      </c>
      <c r="J18" s="35" t="s">
        <v>83</v>
      </c>
    </row>
    <row r="19" ht="20" customHeight="1" spans="1:10">
      <c r="A19" s="13"/>
      <c r="B19" s="14"/>
      <c r="C19" s="15"/>
      <c r="D19" s="13"/>
      <c r="E19" s="16"/>
      <c r="F19" s="27">
        <v>1995</v>
      </c>
      <c r="G19" s="15">
        <v>0</v>
      </c>
      <c r="H19" s="15">
        <v>1995</v>
      </c>
      <c r="I19" s="40" t="s">
        <v>84</v>
      </c>
      <c r="J19" s="36"/>
    </row>
    <row r="20" ht="20" customHeight="1" spans="1:10">
      <c r="A20" s="13"/>
      <c r="B20" s="14"/>
      <c r="C20" s="15"/>
      <c r="D20" s="13"/>
      <c r="E20" s="16"/>
      <c r="F20" s="27">
        <v>1678</v>
      </c>
      <c r="G20" s="15">
        <v>0</v>
      </c>
      <c r="H20" s="15">
        <v>1678</v>
      </c>
      <c r="I20" s="40" t="s">
        <v>85</v>
      </c>
      <c r="J20" s="36"/>
    </row>
    <row r="21" ht="20" customHeight="1" spans="1:10">
      <c r="A21" s="13"/>
      <c r="B21" s="14"/>
      <c r="C21" s="15"/>
      <c r="D21" s="13"/>
      <c r="E21" s="16"/>
      <c r="F21" s="27">
        <v>20776</v>
      </c>
      <c r="G21" s="15">
        <v>0</v>
      </c>
      <c r="H21" s="15">
        <f>F21+G21</f>
        <v>20776</v>
      </c>
      <c r="I21" s="40" t="s">
        <v>86</v>
      </c>
      <c r="J21" s="36"/>
    </row>
    <row r="22" customHeight="1" spans="1:10">
      <c r="A22" s="13"/>
      <c r="B22" s="14"/>
      <c r="C22" s="15"/>
      <c r="D22" s="13"/>
      <c r="E22" s="16"/>
      <c r="F22" s="15">
        <v>0</v>
      </c>
      <c r="G22" s="27">
        <v>75</v>
      </c>
      <c r="H22" s="15">
        <f>F22+G22</f>
        <v>75</v>
      </c>
      <c r="I22" s="40" t="s">
        <v>87</v>
      </c>
      <c r="J22" s="36"/>
    </row>
    <row r="23" customHeight="1" spans="1:10">
      <c r="A23" s="13"/>
      <c r="B23" s="14"/>
      <c r="C23" s="15"/>
      <c r="D23" s="13"/>
      <c r="E23" s="16"/>
      <c r="F23" s="27">
        <v>14400</v>
      </c>
      <c r="G23" s="15">
        <v>0</v>
      </c>
      <c r="H23" s="15">
        <f>F23+G23</f>
        <v>14400</v>
      </c>
      <c r="I23" s="40" t="s">
        <v>88</v>
      </c>
      <c r="J23" s="36"/>
    </row>
    <row r="24" customHeight="1" spans="1:10">
      <c r="A24" s="13"/>
      <c r="B24" s="14"/>
      <c r="C24" s="15"/>
      <c r="D24" s="13"/>
      <c r="E24" s="16"/>
      <c r="F24" s="27">
        <v>378</v>
      </c>
      <c r="G24" s="15">
        <v>0</v>
      </c>
      <c r="H24" s="15">
        <v>378</v>
      </c>
      <c r="I24" s="40" t="s">
        <v>89</v>
      </c>
      <c r="J24" s="36"/>
    </row>
    <row r="25" customHeight="1" spans="1:10">
      <c r="A25" s="13"/>
      <c r="B25" s="14"/>
      <c r="C25" s="15"/>
      <c r="D25" s="13"/>
      <c r="E25" s="16"/>
      <c r="F25" s="27">
        <v>604</v>
      </c>
      <c r="G25" s="15">
        <v>0</v>
      </c>
      <c r="H25" s="15">
        <v>604</v>
      </c>
      <c r="I25" s="40" t="s">
        <v>90</v>
      </c>
      <c r="J25" s="36"/>
    </row>
    <row r="26" customHeight="1" spans="1:10">
      <c r="A26" s="13"/>
      <c r="B26" s="14"/>
      <c r="C26" s="15"/>
      <c r="D26" s="13"/>
      <c r="E26" s="16"/>
      <c r="F26" s="27">
        <v>40</v>
      </c>
      <c r="G26" s="15">
        <v>0</v>
      </c>
      <c r="H26" s="15">
        <v>40</v>
      </c>
      <c r="I26" s="40" t="s">
        <v>91</v>
      </c>
      <c r="J26" s="36"/>
    </row>
    <row r="27" customHeight="1" spans="1:10">
      <c r="A27" s="13"/>
      <c r="B27" s="14"/>
      <c r="C27" s="15"/>
      <c r="D27" s="13"/>
      <c r="E27" s="16"/>
      <c r="F27" s="27">
        <v>7558</v>
      </c>
      <c r="G27" s="15">
        <v>0</v>
      </c>
      <c r="H27" s="15">
        <v>7558</v>
      </c>
      <c r="I27" s="40" t="s">
        <v>92</v>
      </c>
      <c r="J27" s="36"/>
    </row>
    <row r="28" customHeight="1" spans="1:10">
      <c r="A28" s="13"/>
      <c r="B28" s="14"/>
      <c r="C28" s="15"/>
      <c r="D28" s="13"/>
      <c r="E28" s="16"/>
      <c r="F28" s="32">
        <v>402</v>
      </c>
      <c r="G28" s="15">
        <v>0</v>
      </c>
      <c r="H28" s="15">
        <v>402</v>
      </c>
      <c r="I28" s="40" t="s">
        <v>93</v>
      </c>
      <c r="J28" s="36"/>
    </row>
    <row r="29" customHeight="1" spans="1:10">
      <c r="A29" s="13"/>
      <c r="B29" s="14"/>
      <c r="C29" s="15"/>
      <c r="D29" s="13"/>
      <c r="E29" s="16"/>
      <c r="F29" s="15">
        <v>0</v>
      </c>
      <c r="G29" s="27">
        <v>75</v>
      </c>
      <c r="H29" s="15">
        <v>75</v>
      </c>
      <c r="I29" s="40" t="s">
        <v>94</v>
      </c>
      <c r="J29" s="36"/>
    </row>
    <row r="30" customHeight="1" spans="1:10">
      <c r="A30" s="13"/>
      <c r="B30" s="14"/>
      <c r="C30" s="15"/>
      <c r="D30" s="13"/>
      <c r="E30" s="16"/>
      <c r="F30" s="27">
        <v>302</v>
      </c>
      <c r="G30" s="15"/>
      <c r="H30" s="15">
        <v>302</v>
      </c>
      <c r="I30" s="40" t="s">
        <v>95</v>
      </c>
      <c r="J30" s="36"/>
    </row>
    <row r="31" customHeight="1" spans="1:10">
      <c r="A31" s="13"/>
      <c r="B31" s="14"/>
      <c r="C31" s="15"/>
      <c r="D31" s="13"/>
      <c r="E31" s="16"/>
      <c r="F31" s="27">
        <v>1235</v>
      </c>
      <c r="G31" s="15"/>
      <c r="H31" s="15">
        <v>1235</v>
      </c>
      <c r="I31" s="40" t="s">
        <v>96</v>
      </c>
      <c r="J31" s="36"/>
    </row>
    <row r="32" customHeight="1" spans="1:10">
      <c r="A32" s="13"/>
      <c r="B32" s="14"/>
      <c r="C32" s="15"/>
      <c r="D32" s="13"/>
      <c r="E32" s="16"/>
      <c r="F32" s="27">
        <v>282</v>
      </c>
      <c r="G32" s="15"/>
      <c r="H32" s="15">
        <v>282</v>
      </c>
      <c r="I32" s="40" t="s">
        <v>97</v>
      </c>
      <c r="J32" s="36"/>
    </row>
    <row r="33" customHeight="1" spans="1:10">
      <c r="A33" s="13"/>
      <c r="B33" s="14"/>
      <c r="C33" s="15"/>
      <c r="D33" s="13"/>
      <c r="E33" s="16"/>
      <c r="F33" s="15"/>
      <c r="G33" s="27">
        <v>200</v>
      </c>
      <c r="H33" s="31">
        <v>200</v>
      </c>
      <c r="I33" s="41" t="s">
        <v>95</v>
      </c>
      <c r="J33" s="36"/>
    </row>
    <row r="34" customHeight="1" spans="1:10">
      <c r="A34" s="13"/>
      <c r="B34" s="14"/>
      <c r="C34" s="15"/>
      <c r="D34" s="13"/>
      <c r="E34" s="16"/>
      <c r="F34" s="15"/>
      <c r="G34" s="27">
        <v>360</v>
      </c>
      <c r="H34" s="31">
        <v>360</v>
      </c>
      <c r="I34" s="41" t="s">
        <v>98</v>
      </c>
      <c r="J34" s="36"/>
    </row>
    <row r="35" ht="23" customHeight="1" spans="1:10">
      <c r="A35" s="13"/>
      <c r="B35" s="14"/>
      <c r="C35" s="15"/>
      <c r="D35" s="13"/>
      <c r="E35" s="16"/>
      <c r="F35" s="15"/>
      <c r="G35" s="27">
        <v>156</v>
      </c>
      <c r="H35" s="15">
        <v>156</v>
      </c>
      <c r="I35" s="40" t="s">
        <v>99</v>
      </c>
      <c r="J35" s="36"/>
    </row>
    <row r="36" s="1" customFormat="1" customHeight="1" spans="1:10">
      <c r="A36" s="17"/>
      <c r="B36" s="18" t="s">
        <v>100</v>
      </c>
      <c r="C36" s="19">
        <f>C18</f>
        <v>50000</v>
      </c>
      <c r="D36" s="20">
        <f>D18</f>
        <v>0</v>
      </c>
      <c r="E36" s="20">
        <f>E18</f>
        <v>50000</v>
      </c>
      <c r="F36" s="19">
        <f>SUM(F18:F35)</f>
        <v>52178</v>
      </c>
      <c r="G36" s="19">
        <f>SUM(G18:G35)</f>
        <v>866</v>
      </c>
      <c r="H36" s="19">
        <f>SUM(H18:H35)</f>
        <v>53044</v>
      </c>
      <c r="I36" s="37"/>
      <c r="J36" s="38"/>
    </row>
    <row r="37" customHeight="1" spans="1:10">
      <c r="A37" s="21">
        <v>5</v>
      </c>
      <c r="B37" s="22" t="s">
        <v>101</v>
      </c>
      <c r="C37" s="23">
        <v>10000</v>
      </c>
      <c r="D37" s="21">
        <v>0</v>
      </c>
      <c r="E37" s="23">
        <v>10000</v>
      </c>
      <c r="F37" s="27">
        <v>5100</v>
      </c>
      <c r="G37" s="15">
        <v>0</v>
      </c>
      <c r="H37" s="15">
        <f>F37+G37</f>
        <v>5100</v>
      </c>
      <c r="I37" s="34" t="s">
        <v>102</v>
      </c>
      <c r="J37" s="42" t="s">
        <v>103</v>
      </c>
    </row>
    <row r="38" customHeight="1" spans="1:10">
      <c r="A38" s="28"/>
      <c r="B38" s="29"/>
      <c r="C38" s="30"/>
      <c r="D38" s="28"/>
      <c r="E38" s="30"/>
      <c r="F38" s="27">
        <v>1297</v>
      </c>
      <c r="G38" s="15">
        <v>0</v>
      </c>
      <c r="H38" s="15">
        <f>F38+G38</f>
        <v>1297</v>
      </c>
      <c r="I38" s="34" t="s">
        <v>104</v>
      </c>
      <c r="J38" s="43"/>
    </row>
    <row r="39" customHeight="1" spans="1:10">
      <c r="A39" s="28"/>
      <c r="B39" s="29"/>
      <c r="C39" s="30"/>
      <c r="D39" s="28"/>
      <c r="E39" s="30"/>
      <c r="F39" s="27">
        <v>220.7</v>
      </c>
      <c r="G39" s="15">
        <v>0</v>
      </c>
      <c r="H39" s="15">
        <f>F39+G39</f>
        <v>220.7</v>
      </c>
      <c r="I39" s="34" t="s">
        <v>105</v>
      </c>
      <c r="J39" s="43"/>
    </row>
    <row r="40" customHeight="1" spans="1:10">
      <c r="A40" s="28"/>
      <c r="B40" s="29"/>
      <c r="C40" s="30"/>
      <c r="D40" s="28"/>
      <c r="E40" s="30"/>
      <c r="F40" s="27">
        <v>154.7</v>
      </c>
      <c r="G40" s="15">
        <v>0</v>
      </c>
      <c r="H40" s="15">
        <v>154.7</v>
      </c>
      <c r="I40" s="40" t="s">
        <v>106</v>
      </c>
      <c r="J40" s="43"/>
    </row>
    <row r="41" customHeight="1" spans="1:10">
      <c r="A41" s="28"/>
      <c r="B41" s="29"/>
      <c r="C41" s="30"/>
      <c r="D41" s="28"/>
      <c r="E41" s="30"/>
      <c r="F41" s="27">
        <v>680</v>
      </c>
      <c r="G41" s="15">
        <v>0</v>
      </c>
      <c r="H41" s="15">
        <v>680</v>
      </c>
      <c r="I41" s="40" t="s">
        <v>107</v>
      </c>
      <c r="J41" s="43"/>
    </row>
    <row r="42" customHeight="1" spans="1:10">
      <c r="A42" s="28"/>
      <c r="B42" s="29"/>
      <c r="C42" s="30"/>
      <c r="D42" s="28"/>
      <c r="E42" s="30"/>
      <c r="F42" s="27">
        <v>314.2</v>
      </c>
      <c r="G42" s="31"/>
      <c r="H42" s="31">
        <v>314.2</v>
      </c>
      <c r="I42" s="41" t="s">
        <v>105</v>
      </c>
      <c r="J42" s="43"/>
    </row>
    <row r="43" customHeight="1" spans="1:10">
      <c r="A43" s="28"/>
      <c r="B43" s="29"/>
      <c r="C43" s="30"/>
      <c r="D43" s="28"/>
      <c r="E43" s="30"/>
      <c r="F43" s="27">
        <v>505.13</v>
      </c>
      <c r="G43" s="31"/>
      <c r="H43" s="31">
        <v>505.13</v>
      </c>
      <c r="I43" s="41" t="s">
        <v>105</v>
      </c>
      <c r="J43" s="43"/>
    </row>
    <row r="44" customHeight="1" spans="1:10">
      <c r="A44" s="28"/>
      <c r="B44" s="29"/>
      <c r="C44" s="30"/>
      <c r="D44" s="28"/>
      <c r="E44" s="30"/>
      <c r="F44" s="27">
        <v>255.26</v>
      </c>
      <c r="G44" s="31"/>
      <c r="H44" s="31">
        <v>255.26</v>
      </c>
      <c r="I44" s="41" t="s">
        <v>105</v>
      </c>
      <c r="J44" s="43"/>
    </row>
    <row r="45" customHeight="1" spans="1:10">
      <c r="A45" s="28"/>
      <c r="B45" s="29"/>
      <c r="C45" s="30"/>
      <c r="D45" s="28"/>
      <c r="E45" s="30"/>
      <c r="F45" s="31"/>
      <c r="G45" s="27">
        <v>78.6</v>
      </c>
      <c r="H45" s="31">
        <v>78.6</v>
      </c>
      <c r="I45" s="41" t="s">
        <v>105</v>
      </c>
      <c r="J45" s="43"/>
    </row>
    <row r="46" customHeight="1" spans="1:10">
      <c r="A46" s="28"/>
      <c r="B46" s="29"/>
      <c r="C46" s="30"/>
      <c r="D46" s="28"/>
      <c r="E46" s="30"/>
      <c r="F46" s="31"/>
      <c r="G46" s="27">
        <v>217</v>
      </c>
      <c r="H46" s="31">
        <v>217</v>
      </c>
      <c r="I46" s="41" t="s">
        <v>108</v>
      </c>
      <c r="J46" s="43"/>
    </row>
    <row r="47" customHeight="1" spans="1:10">
      <c r="A47" s="28"/>
      <c r="B47" s="29"/>
      <c r="C47" s="30"/>
      <c r="D47" s="28"/>
      <c r="E47" s="30"/>
      <c r="F47" s="31"/>
      <c r="G47" s="27">
        <v>45</v>
      </c>
      <c r="H47" s="31">
        <v>45</v>
      </c>
      <c r="I47" s="41" t="s">
        <v>109</v>
      </c>
      <c r="J47" s="43"/>
    </row>
    <row r="48" customHeight="1" spans="1:10">
      <c r="A48" s="28"/>
      <c r="B48" s="29"/>
      <c r="C48" s="30"/>
      <c r="D48" s="28"/>
      <c r="E48" s="30"/>
      <c r="F48" s="31"/>
      <c r="G48" s="27">
        <v>36</v>
      </c>
      <c r="H48" s="31">
        <v>36</v>
      </c>
      <c r="I48" s="41" t="s">
        <v>109</v>
      </c>
      <c r="J48" s="43"/>
    </row>
    <row r="49" customHeight="1" spans="1:10">
      <c r="A49" s="28"/>
      <c r="B49" s="29"/>
      <c r="C49" s="30"/>
      <c r="D49" s="28"/>
      <c r="E49" s="30"/>
      <c r="F49" s="27">
        <v>9</v>
      </c>
      <c r="G49" s="31"/>
      <c r="H49" s="31">
        <v>9</v>
      </c>
      <c r="I49" s="41" t="s">
        <v>110</v>
      </c>
      <c r="J49" s="43"/>
    </row>
    <row r="50" customHeight="1" spans="1:10">
      <c r="A50" s="28"/>
      <c r="B50" s="29"/>
      <c r="C50" s="30"/>
      <c r="D50" s="28"/>
      <c r="E50" s="30"/>
      <c r="F50" s="31"/>
      <c r="G50" s="27">
        <v>12.8</v>
      </c>
      <c r="H50" s="31">
        <v>12.8</v>
      </c>
      <c r="I50" s="41" t="s">
        <v>105</v>
      </c>
      <c r="J50" s="43"/>
    </row>
    <row r="51" customHeight="1" spans="1:10">
      <c r="A51" s="28"/>
      <c r="B51" s="29"/>
      <c r="C51" s="30"/>
      <c r="D51" s="28"/>
      <c r="E51" s="30"/>
      <c r="F51" s="31"/>
      <c r="G51" s="27">
        <v>3.8</v>
      </c>
      <c r="H51" s="31">
        <v>3.8</v>
      </c>
      <c r="I51" s="40" t="s">
        <v>106</v>
      </c>
      <c r="J51" s="43"/>
    </row>
    <row r="52" customHeight="1" spans="1:10">
      <c r="A52" s="28"/>
      <c r="B52" s="29"/>
      <c r="C52" s="30"/>
      <c r="D52" s="28"/>
      <c r="E52" s="30"/>
      <c r="F52" s="27">
        <v>87</v>
      </c>
      <c r="G52" s="31"/>
      <c r="H52" s="31">
        <v>87</v>
      </c>
      <c r="I52" s="41" t="s">
        <v>109</v>
      </c>
      <c r="J52" s="43"/>
    </row>
    <row r="53" customHeight="1" spans="1:10">
      <c r="A53" s="28"/>
      <c r="B53" s="29"/>
      <c r="C53" s="30"/>
      <c r="D53" s="28"/>
      <c r="E53" s="30"/>
      <c r="F53" s="31"/>
      <c r="G53" s="27">
        <v>369.5</v>
      </c>
      <c r="H53" s="31">
        <v>369.5</v>
      </c>
      <c r="I53" s="41" t="s">
        <v>111</v>
      </c>
      <c r="J53" s="43"/>
    </row>
    <row r="54" customHeight="1" spans="1:10">
      <c r="A54" s="28"/>
      <c r="B54" s="29"/>
      <c r="C54" s="30"/>
      <c r="D54" s="28"/>
      <c r="E54" s="30"/>
      <c r="F54" s="31"/>
      <c r="G54" s="27">
        <v>34.03</v>
      </c>
      <c r="H54" s="31">
        <v>34.03</v>
      </c>
      <c r="I54" s="41" t="s">
        <v>105</v>
      </c>
      <c r="J54" s="43"/>
    </row>
    <row r="55" customHeight="1" spans="1:10">
      <c r="A55" s="28"/>
      <c r="B55" s="29"/>
      <c r="C55" s="30"/>
      <c r="D55" s="28"/>
      <c r="E55" s="30"/>
      <c r="F55" s="31"/>
      <c r="G55" s="27">
        <v>268</v>
      </c>
      <c r="H55" s="31">
        <v>268</v>
      </c>
      <c r="I55" s="41" t="s">
        <v>112</v>
      </c>
      <c r="J55" s="43"/>
    </row>
    <row r="56" customHeight="1" spans="1:10">
      <c r="A56" s="28"/>
      <c r="B56" s="29"/>
      <c r="C56" s="30"/>
      <c r="D56" s="28"/>
      <c r="E56" s="30"/>
      <c r="F56" s="31"/>
      <c r="G56" s="27">
        <v>10</v>
      </c>
      <c r="H56" s="31">
        <v>10</v>
      </c>
      <c r="I56" s="41" t="s">
        <v>113</v>
      </c>
      <c r="J56" s="43"/>
    </row>
    <row r="57" customHeight="1" spans="1:10">
      <c r="A57" s="28"/>
      <c r="B57" s="29"/>
      <c r="C57" s="30"/>
      <c r="D57" s="28"/>
      <c r="E57" s="30"/>
      <c r="F57" s="31"/>
      <c r="G57" s="27">
        <v>10</v>
      </c>
      <c r="H57" s="31">
        <v>10</v>
      </c>
      <c r="I57" s="41" t="s">
        <v>113</v>
      </c>
      <c r="J57" s="43"/>
    </row>
    <row r="58" customHeight="1" spans="1:10">
      <c r="A58" s="28"/>
      <c r="B58" s="29"/>
      <c r="C58" s="30"/>
      <c r="D58" s="28"/>
      <c r="E58" s="30"/>
      <c r="F58" s="31"/>
      <c r="G58" s="27">
        <v>20</v>
      </c>
      <c r="H58" s="31">
        <v>20</v>
      </c>
      <c r="I58" s="41" t="s">
        <v>109</v>
      </c>
      <c r="J58" s="43"/>
    </row>
    <row r="59" customHeight="1" spans="1:10">
      <c r="A59" s="28"/>
      <c r="B59" s="29"/>
      <c r="C59" s="30"/>
      <c r="D59" s="28"/>
      <c r="E59" s="30"/>
      <c r="F59" s="27">
        <v>68</v>
      </c>
      <c r="G59" s="31"/>
      <c r="H59" s="31">
        <v>68</v>
      </c>
      <c r="I59" s="34" t="s">
        <v>114</v>
      </c>
      <c r="J59" s="43"/>
    </row>
    <row r="60" customHeight="1" spans="1:10">
      <c r="A60" s="28"/>
      <c r="B60" s="29"/>
      <c r="C60" s="30"/>
      <c r="D60" s="28"/>
      <c r="E60" s="30"/>
      <c r="F60" s="27">
        <v>56</v>
      </c>
      <c r="G60" s="31"/>
      <c r="H60" s="31">
        <v>56</v>
      </c>
      <c r="I60" s="34" t="s">
        <v>114</v>
      </c>
      <c r="J60" s="43"/>
    </row>
    <row r="61" customHeight="1" spans="1:10">
      <c r="A61" s="28"/>
      <c r="B61" s="29"/>
      <c r="C61" s="30"/>
      <c r="D61" s="28"/>
      <c r="E61" s="30"/>
      <c r="F61" s="27">
        <v>2987</v>
      </c>
      <c r="G61" s="31"/>
      <c r="H61" s="31">
        <v>2987</v>
      </c>
      <c r="I61" s="41" t="s">
        <v>115</v>
      </c>
      <c r="J61" s="43"/>
    </row>
    <row r="62" customHeight="1" spans="1:10">
      <c r="A62" s="28"/>
      <c r="B62" s="29"/>
      <c r="C62" s="30"/>
      <c r="D62" s="28"/>
      <c r="E62" s="30"/>
      <c r="F62" s="27">
        <v>554</v>
      </c>
      <c r="G62" s="31"/>
      <c r="H62" s="31">
        <v>554</v>
      </c>
      <c r="I62" s="41" t="s">
        <v>116</v>
      </c>
      <c r="J62" s="43"/>
    </row>
    <row r="63" customHeight="1" spans="1:10">
      <c r="A63" s="28"/>
      <c r="B63" s="29"/>
      <c r="C63" s="30"/>
      <c r="D63" s="28"/>
      <c r="E63" s="30"/>
      <c r="F63" s="27">
        <v>27.2</v>
      </c>
      <c r="G63" s="31"/>
      <c r="H63" s="31">
        <v>27.2</v>
      </c>
      <c r="I63" s="41" t="s">
        <v>117</v>
      </c>
      <c r="J63" s="43"/>
    </row>
    <row r="64" customHeight="1" spans="1:10">
      <c r="A64" s="28"/>
      <c r="B64" s="29"/>
      <c r="C64" s="30"/>
      <c r="D64" s="28"/>
      <c r="E64" s="30"/>
      <c r="F64" s="27">
        <v>191.36</v>
      </c>
      <c r="G64" s="31"/>
      <c r="H64" s="31">
        <v>191.36</v>
      </c>
      <c r="I64" s="41" t="s">
        <v>118</v>
      </c>
      <c r="J64" s="43"/>
    </row>
    <row r="65" customHeight="1" spans="1:10">
      <c r="A65" s="28"/>
      <c r="B65" s="29"/>
      <c r="C65" s="30"/>
      <c r="D65" s="28"/>
      <c r="E65" s="30"/>
      <c r="F65" s="27">
        <v>418.59</v>
      </c>
      <c r="G65" s="31"/>
      <c r="H65" s="31">
        <v>418.59</v>
      </c>
      <c r="I65" s="41" t="s">
        <v>119</v>
      </c>
      <c r="J65" s="43"/>
    </row>
    <row r="66" customHeight="1" spans="1:10">
      <c r="A66" s="28"/>
      <c r="B66" s="29"/>
      <c r="C66" s="30"/>
      <c r="D66" s="28"/>
      <c r="E66" s="30"/>
      <c r="F66" s="27">
        <v>39.39</v>
      </c>
      <c r="G66" s="31"/>
      <c r="H66" s="31">
        <v>39.39</v>
      </c>
      <c r="I66" s="41" t="s">
        <v>120</v>
      </c>
      <c r="J66" s="43"/>
    </row>
    <row r="67" customHeight="1" spans="1:10">
      <c r="A67" s="28"/>
      <c r="B67" s="29"/>
      <c r="C67" s="30"/>
      <c r="D67" s="28"/>
      <c r="E67" s="30"/>
      <c r="F67" s="27">
        <v>105.6</v>
      </c>
      <c r="G67" s="31"/>
      <c r="H67" s="31">
        <v>105.6</v>
      </c>
      <c r="I67" s="41" t="s">
        <v>121</v>
      </c>
      <c r="J67" s="43"/>
    </row>
    <row r="68" customHeight="1" spans="1:10">
      <c r="A68" s="28"/>
      <c r="B68" s="29"/>
      <c r="C68" s="30"/>
      <c r="D68" s="28"/>
      <c r="E68" s="30"/>
      <c r="F68" s="27">
        <v>112.8</v>
      </c>
      <c r="G68" s="31"/>
      <c r="H68" s="31">
        <v>112.8</v>
      </c>
      <c r="I68" s="41" t="s">
        <v>122</v>
      </c>
      <c r="J68" s="43"/>
    </row>
    <row r="69" customHeight="1" spans="1:10">
      <c r="A69" s="28"/>
      <c r="B69" s="29"/>
      <c r="C69" s="30"/>
      <c r="D69" s="28"/>
      <c r="E69" s="30"/>
      <c r="F69" s="27">
        <v>94</v>
      </c>
      <c r="G69" s="31"/>
      <c r="H69" s="31">
        <v>94</v>
      </c>
      <c r="I69" s="41" t="s">
        <v>123</v>
      </c>
      <c r="J69" s="43"/>
    </row>
    <row r="70" customHeight="1" spans="1:10">
      <c r="A70" s="28"/>
      <c r="B70" s="29"/>
      <c r="C70" s="30"/>
      <c r="D70" s="28"/>
      <c r="E70" s="30"/>
      <c r="F70" s="27">
        <v>50</v>
      </c>
      <c r="G70" s="31"/>
      <c r="H70" s="31">
        <v>50</v>
      </c>
      <c r="I70" s="41" t="s">
        <v>124</v>
      </c>
      <c r="J70" s="43"/>
    </row>
    <row r="71" customHeight="1" spans="1:10">
      <c r="A71" s="28"/>
      <c r="B71" s="29"/>
      <c r="C71" s="30"/>
      <c r="D71" s="28"/>
      <c r="E71" s="30"/>
      <c r="F71" s="27">
        <v>39.67</v>
      </c>
      <c r="G71" s="31"/>
      <c r="H71" s="31">
        <v>39.67</v>
      </c>
      <c r="I71" s="41" t="s">
        <v>125</v>
      </c>
      <c r="J71" s="43"/>
    </row>
    <row r="72" customHeight="1" spans="1:10">
      <c r="A72" s="28"/>
      <c r="B72" s="29"/>
      <c r="C72" s="30"/>
      <c r="D72" s="28"/>
      <c r="E72" s="30"/>
      <c r="F72" s="27">
        <v>29.8</v>
      </c>
      <c r="G72" s="31"/>
      <c r="H72" s="31">
        <v>29.8</v>
      </c>
      <c r="I72" s="41" t="s">
        <v>126</v>
      </c>
      <c r="J72" s="43"/>
    </row>
    <row r="73" customHeight="1" spans="1:10">
      <c r="A73" s="28"/>
      <c r="B73" s="29"/>
      <c r="C73" s="30"/>
      <c r="D73" s="28"/>
      <c r="E73" s="30"/>
      <c r="F73" s="27">
        <v>56.9</v>
      </c>
      <c r="G73" s="31"/>
      <c r="H73" s="31">
        <v>56.9</v>
      </c>
      <c r="I73" s="41" t="s">
        <v>127</v>
      </c>
      <c r="J73" s="43"/>
    </row>
    <row r="74" customHeight="1" spans="1:10">
      <c r="A74" s="28"/>
      <c r="B74" s="29"/>
      <c r="C74" s="30"/>
      <c r="D74" s="28"/>
      <c r="E74" s="30"/>
      <c r="F74" s="27">
        <v>10.9</v>
      </c>
      <c r="G74" s="31"/>
      <c r="H74" s="31">
        <v>10.9</v>
      </c>
      <c r="I74" s="41" t="s">
        <v>119</v>
      </c>
      <c r="J74" s="43"/>
    </row>
    <row r="75" customHeight="1" spans="1:10">
      <c r="A75" s="28"/>
      <c r="B75" s="29"/>
      <c r="C75" s="30"/>
      <c r="D75" s="28"/>
      <c r="E75" s="30"/>
      <c r="F75" s="27">
        <v>316</v>
      </c>
      <c r="G75" s="31"/>
      <c r="H75" s="31">
        <v>316</v>
      </c>
      <c r="I75" s="41" t="s">
        <v>128</v>
      </c>
      <c r="J75" s="43"/>
    </row>
    <row r="76" customHeight="1" spans="1:10">
      <c r="A76" s="28"/>
      <c r="B76" s="29"/>
      <c r="C76" s="30"/>
      <c r="D76" s="28"/>
      <c r="E76" s="30"/>
      <c r="F76" s="27">
        <v>1034.15</v>
      </c>
      <c r="G76" s="31"/>
      <c r="H76" s="31">
        <v>1034.15</v>
      </c>
      <c r="I76" s="41" t="s">
        <v>129</v>
      </c>
      <c r="J76" s="43"/>
    </row>
    <row r="77" customHeight="1" spans="1:10">
      <c r="A77" s="28"/>
      <c r="B77" s="29"/>
      <c r="C77" s="30"/>
      <c r="D77" s="28"/>
      <c r="E77" s="30"/>
      <c r="F77" s="27">
        <v>39.87</v>
      </c>
      <c r="G77" s="31"/>
      <c r="H77" s="31">
        <v>39.87</v>
      </c>
      <c r="I77" s="41" t="s">
        <v>130</v>
      </c>
      <c r="J77" s="43"/>
    </row>
    <row r="78" customHeight="1" spans="1:10">
      <c r="A78" s="28"/>
      <c r="B78" s="29"/>
      <c r="C78" s="30"/>
      <c r="D78" s="28"/>
      <c r="E78" s="30"/>
      <c r="F78" s="27">
        <v>687.99</v>
      </c>
      <c r="G78" s="31"/>
      <c r="H78" s="31">
        <v>687.99</v>
      </c>
      <c r="I78" s="41" t="s">
        <v>131</v>
      </c>
      <c r="J78" s="43"/>
    </row>
    <row r="79" customHeight="1" spans="1:10">
      <c r="A79" s="28"/>
      <c r="B79" s="29"/>
      <c r="C79" s="30"/>
      <c r="D79" s="28"/>
      <c r="E79" s="30"/>
      <c r="F79" s="27">
        <v>9.9</v>
      </c>
      <c r="G79" s="31"/>
      <c r="H79" s="31">
        <v>9.9</v>
      </c>
      <c r="I79" s="41" t="s">
        <v>132</v>
      </c>
      <c r="J79" s="43"/>
    </row>
    <row r="80" customHeight="1" spans="1:10">
      <c r="A80" s="28"/>
      <c r="B80" s="29"/>
      <c r="C80" s="30"/>
      <c r="D80" s="28"/>
      <c r="E80" s="30"/>
      <c r="F80" s="27">
        <v>418.58</v>
      </c>
      <c r="G80" s="31"/>
      <c r="H80" s="31">
        <v>418.58</v>
      </c>
      <c r="I80" s="41" t="s">
        <v>119</v>
      </c>
      <c r="J80" s="43"/>
    </row>
    <row r="81" customHeight="1" spans="1:10">
      <c r="A81" s="28"/>
      <c r="B81" s="29"/>
      <c r="C81" s="30"/>
      <c r="D81" s="28"/>
      <c r="E81" s="30"/>
      <c r="F81" s="27">
        <v>85.79</v>
      </c>
      <c r="G81" s="31"/>
      <c r="H81" s="31">
        <v>85.79</v>
      </c>
      <c r="I81" s="41" t="s">
        <v>130</v>
      </c>
      <c r="J81" s="43"/>
    </row>
    <row r="82" customHeight="1" spans="1:10">
      <c r="A82" s="28"/>
      <c r="B82" s="29"/>
      <c r="C82" s="30"/>
      <c r="D82" s="28"/>
      <c r="E82" s="30"/>
      <c r="F82" s="27">
        <v>98.63</v>
      </c>
      <c r="G82" s="31"/>
      <c r="H82" s="31">
        <v>98.63</v>
      </c>
      <c r="I82" s="41" t="s">
        <v>133</v>
      </c>
      <c r="J82" s="43"/>
    </row>
    <row r="83" customHeight="1" spans="1:10">
      <c r="A83" s="28"/>
      <c r="B83" s="29"/>
      <c r="C83" s="30"/>
      <c r="D83" s="28"/>
      <c r="E83" s="30"/>
      <c r="F83" s="27">
        <v>947.99</v>
      </c>
      <c r="G83" s="31"/>
      <c r="H83" s="31">
        <v>947.99</v>
      </c>
      <c r="I83" s="41" t="s">
        <v>134</v>
      </c>
      <c r="J83" s="43"/>
    </row>
    <row r="84" customHeight="1" spans="1:10">
      <c r="A84" s="28"/>
      <c r="B84" s="29"/>
      <c r="C84" s="30"/>
      <c r="D84" s="28"/>
      <c r="E84" s="30"/>
      <c r="F84" s="27">
        <v>218.97</v>
      </c>
      <c r="G84" s="31"/>
      <c r="H84" s="31">
        <v>218.97</v>
      </c>
      <c r="I84" s="41" t="s">
        <v>135</v>
      </c>
      <c r="J84" s="43"/>
    </row>
    <row r="85" customHeight="1" spans="1:10">
      <c r="A85" s="28"/>
      <c r="B85" s="29"/>
      <c r="C85" s="30"/>
      <c r="D85" s="28"/>
      <c r="E85" s="30"/>
      <c r="F85" s="27">
        <v>88.58</v>
      </c>
      <c r="G85" s="31"/>
      <c r="H85" s="31">
        <v>88.58</v>
      </c>
      <c r="I85" s="41" t="s">
        <v>136</v>
      </c>
      <c r="J85" s="43"/>
    </row>
    <row r="86" customHeight="1" spans="1:10">
      <c r="A86" s="28"/>
      <c r="B86" s="29"/>
      <c r="C86" s="30"/>
      <c r="D86" s="28"/>
      <c r="E86" s="30"/>
      <c r="F86" s="27">
        <v>199.5</v>
      </c>
      <c r="G86" s="31"/>
      <c r="H86" s="31">
        <v>199.5</v>
      </c>
      <c r="I86" s="41" t="s">
        <v>137</v>
      </c>
      <c r="J86" s="43"/>
    </row>
    <row r="87" customHeight="1" spans="1:10">
      <c r="A87" s="28"/>
      <c r="B87" s="29"/>
      <c r="C87" s="30"/>
      <c r="D87" s="28"/>
      <c r="E87" s="30"/>
      <c r="F87" s="15">
        <v>63</v>
      </c>
      <c r="G87" s="15">
        <v>0</v>
      </c>
      <c r="H87" s="15">
        <f t="shared" ref="H87:H101" si="2">F87+G87</f>
        <v>63</v>
      </c>
      <c r="I87" s="40" t="s">
        <v>138</v>
      </c>
      <c r="J87" s="43"/>
    </row>
    <row r="88" customFormat="1" customHeight="1" spans="1:10">
      <c r="A88" s="28"/>
      <c r="B88" s="29"/>
      <c r="C88" s="30"/>
      <c r="D88" s="28"/>
      <c r="E88" s="30"/>
      <c r="F88" s="15">
        <v>140</v>
      </c>
      <c r="G88" s="15">
        <v>0</v>
      </c>
      <c r="H88" s="15">
        <f t="shared" si="2"/>
        <v>140</v>
      </c>
      <c r="I88" s="40" t="s">
        <v>139</v>
      </c>
      <c r="J88" s="43"/>
    </row>
    <row r="89" customFormat="1" customHeight="1" spans="1:10">
      <c r="A89" s="28"/>
      <c r="B89" s="29"/>
      <c r="C89" s="30"/>
      <c r="D89" s="28"/>
      <c r="E89" s="30"/>
      <c r="F89" s="15">
        <v>86.9</v>
      </c>
      <c r="G89" s="15">
        <v>0</v>
      </c>
      <c r="H89" s="15">
        <f t="shared" si="2"/>
        <v>86.9</v>
      </c>
      <c r="I89" s="40" t="s">
        <v>140</v>
      </c>
      <c r="J89" s="43"/>
    </row>
    <row r="90" customFormat="1" customHeight="1" spans="1:10">
      <c r="A90" s="28"/>
      <c r="B90" s="29"/>
      <c r="C90" s="30"/>
      <c r="D90" s="28"/>
      <c r="E90" s="30"/>
      <c r="F90" s="15">
        <v>235.95</v>
      </c>
      <c r="G90" s="15">
        <v>0</v>
      </c>
      <c r="H90" s="15">
        <f t="shared" si="2"/>
        <v>235.95</v>
      </c>
      <c r="I90" s="40" t="s">
        <v>141</v>
      </c>
      <c r="J90" s="43"/>
    </row>
    <row r="91" customFormat="1" customHeight="1" spans="1:10">
      <c r="A91" s="28"/>
      <c r="B91" s="29"/>
      <c r="C91" s="30"/>
      <c r="D91" s="28"/>
      <c r="E91" s="30"/>
      <c r="F91" s="15">
        <v>48.5</v>
      </c>
      <c r="G91" s="15">
        <v>0</v>
      </c>
      <c r="H91" s="15">
        <f t="shared" si="2"/>
        <v>48.5</v>
      </c>
      <c r="I91" s="40" t="s">
        <v>142</v>
      </c>
      <c r="J91" s="43"/>
    </row>
    <row r="92" customFormat="1" customHeight="1" spans="1:10">
      <c r="A92" s="28"/>
      <c r="B92" s="29"/>
      <c r="C92" s="30"/>
      <c r="D92" s="28"/>
      <c r="E92" s="30"/>
      <c r="F92" s="15">
        <v>14.8</v>
      </c>
      <c r="G92" s="15">
        <v>0</v>
      </c>
      <c r="H92" s="15">
        <f t="shared" si="2"/>
        <v>14.8</v>
      </c>
      <c r="I92" s="40" t="s">
        <v>143</v>
      </c>
      <c r="J92" s="43"/>
    </row>
    <row r="93" customFormat="1" customHeight="1" spans="1:10">
      <c r="A93" s="28"/>
      <c r="B93" s="29"/>
      <c r="C93" s="30"/>
      <c r="D93" s="28"/>
      <c r="E93" s="30"/>
      <c r="F93" s="15">
        <v>1019</v>
      </c>
      <c r="G93" s="15">
        <v>0</v>
      </c>
      <c r="H93" s="15">
        <f t="shared" si="2"/>
        <v>1019</v>
      </c>
      <c r="I93" s="40" t="s">
        <v>144</v>
      </c>
      <c r="J93" s="43"/>
    </row>
    <row r="94" customFormat="1" customHeight="1" spans="1:10">
      <c r="A94" s="28"/>
      <c r="B94" s="29"/>
      <c r="C94" s="30"/>
      <c r="D94" s="28"/>
      <c r="E94" s="30"/>
      <c r="F94" s="15">
        <v>74</v>
      </c>
      <c r="G94" s="15">
        <v>0</v>
      </c>
      <c r="H94" s="15">
        <f t="shared" si="2"/>
        <v>74</v>
      </c>
      <c r="I94" s="40" t="s">
        <v>145</v>
      </c>
      <c r="J94" s="43"/>
    </row>
    <row r="95" customFormat="1" customHeight="1" spans="1:10">
      <c r="A95" s="28"/>
      <c r="B95" s="29"/>
      <c r="C95" s="30"/>
      <c r="D95" s="28"/>
      <c r="E95" s="30"/>
      <c r="F95" s="31">
        <v>900</v>
      </c>
      <c r="G95" s="31">
        <v>0</v>
      </c>
      <c r="H95" s="31">
        <f t="shared" si="2"/>
        <v>900</v>
      </c>
      <c r="I95" s="41" t="s">
        <v>146</v>
      </c>
      <c r="J95" s="43"/>
    </row>
    <row r="96" customFormat="1" customHeight="1" spans="1:10">
      <c r="A96" s="28"/>
      <c r="B96" s="29"/>
      <c r="C96" s="30"/>
      <c r="D96" s="28"/>
      <c r="E96" s="30"/>
      <c r="F96" s="31">
        <v>950</v>
      </c>
      <c r="G96" s="31">
        <v>0</v>
      </c>
      <c r="H96" s="31">
        <f t="shared" si="2"/>
        <v>950</v>
      </c>
      <c r="I96" s="41" t="s">
        <v>147</v>
      </c>
      <c r="J96" s="43"/>
    </row>
    <row r="97" customFormat="1" customHeight="1" spans="1:10">
      <c r="A97" s="28"/>
      <c r="B97" s="29"/>
      <c r="C97" s="30"/>
      <c r="D97" s="28"/>
      <c r="E97" s="30"/>
      <c r="F97" s="44">
        <v>0</v>
      </c>
      <c r="G97" s="44">
        <v>16</v>
      </c>
      <c r="H97" s="44">
        <f t="shared" si="2"/>
        <v>16</v>
      </c>
      <c r="I97" s="39" t="s">
        <v>148</v>
      </c>
      <c r="J97" s="43"/>
    </row>
    <row r="98" customFormat="1" customHeight="1" spans="1:10">
      <c r="A98" s="28"/>
      <c r="B98" s="29"/>
      <c r="C98" s="30"/>
      <c r="D98" s="28"/>
      <c r="E98" s="30"/>
      <c r="F98" s="31">
        <v>0</v>
      </c>
      <c r="G98" s="31">
        <v>43</v>
      </c>
      <c r="H98" s="31">
        <f t="shared" si="2"/>
        <v>43</v>
      </c>
      <c r="I98" s="41" t="s">
        <v>149</v>
      </c>
      <c r="J98" s="43"/>
    </row>
    <row r="99" customFormat="1" customHeight="1" spans="1:10">
      <c r="A99" s="28"/>
      <c r="B99" s="29"/>
      <c r="C99" s="30"/>
      <c r="D99" s="28"/>
      <c r="E99" s="30"/>
      <c r="F99" s="31">
        <v>0</v>
      </c>
      <c r="G99" s="31">
        <v>169</v>
      </c>
      <c r="H99" s="31">
        <f t="shared" si="2"/>
        <v>169</v>
      </c>
      <c r="I99" s="41" t="s">
        <v>150</v>
      </c>
      <c r="J99" s="43"/>
    </row>
    <row r="100" customFormat="1" customHeight="1" spans="1:10">
      <c r="A100" s="28"/>
      <c r="B100" s="29"/>
      <c r="C100" s="30"/>
      <c r="D100" s="28"/>
      <c r="E100" s="30"/>
      <c r="F100" s="31">
        <v>0</v>
      </c>
      <c r="G100" s="31">
        <v>66</v>
      </c>
      <c r="H100" s="31">
        <f t="shared" si="2"/>
        <v>66</v>
      </c>
      <c r="I100" s="41" t="s">
        <v>151</v>
      </c>
      <c r="J100" s="43"/>
    </row>
    <row r="101" customFormat="1" customHeight="1" spans="1:10">
      <c r="A101" s="28"/>
      <c r="B101" s="29"/>
      <c r="C101" s="26"/>
      <c r="D101" s="24"/>
      <c r="E101" s="26"/>
      <c r="F101" s="31">
        <v>0</v>
      </c>
      <c r="G101" s="31">
        <v>42.3</v>
      </c>
      <c r="H101" s="31">
        <f t="shared" si="2"/>
        <v>42.3</v>
      </c>
      <c r="I101" s="41" t="s">
        <v>138</v>
      </c>
      <c r="J101" s="43"/>
    </row>
    <row r="102" s="1" customFormat="1" customHeight="1" spans="1:10">
      <c r="A102" s="17"/>
      <c r="B102" s="18" t="s">
        <v>152</v>
      </c>
      <c r="C102" s="19">
        <f>SUM(C37:C87)</f>
        <v>10000</v>
      </c>
      <c r="D102" s="20">
        <f t="shared" ref="D102" si="3">SUM(D37)</f>
        <v>0</v>
      </c>
      <c r="E102" s="20">
        <f>E37+E87</f>
        <v>10000</v>
      </c>
      <c r="F102" s="19">
        <f>SUM(F37:F101)</f>
        <v>21142.3</v>
      </c>
      <c r="G102" s="19">
        <f>SUM(G37:G101)</f>
        <v>1441.03</v>
      </c>
      <c r="H102" s="19">
        <f>SUM(H37:H101)</f>
        <v>22583.33</v>
      </c>
      <c r="I102" s="37"/>
      <c r="J102" s="60"/>
    </row>
    <row r="103" customHeight="1" spans="1:10">
      <c r="A103" s="13">
        <v>6</v>
      </c>
      <c r="B103" s="14" t="s">
        <v>153</v>
      </c>
      <c r="C103" s="15">
        <v>0</v>
      </c>
      <c r="D103" s="13">
        <v>0</v>
      </c>
      <c r="E103" s="16">
        <f>C103*D103</f>
        <v>0</v>
      </c>
      <c r="F103" s="15">
        <v>0</v>
      </c>
      <c r="G103" s="15">
        <v>0</v>
      </c>
      <c r="H103" s="15">
        <f>F103+G103</f>
        <v>0</v>
      </c>
      <c r="I103" s="34"/>
      <c r="J103" s="35" t="s">
        <v>154</v>
      </c>
    </row>
    <row r="104" customHeight="1" spans="1:10">
      <c r="A104" s="13"/>
      <c r="B104" s="14"/>
      <c r="C104" s="15"/>
      <c r="D104" s="13"/>
      <c r="E104" s="16"/>
      <c r="F104" s="15">
        <v>0</v>
      </c>
      <c r="G104" s="15">
        <v>0</v>
      </c>
      <c r="H104" s="15">
        <f>F104+G104</f>
        <v>0</v>
      </c>
      <c r="I104" s="34"/>
      <c r="J104" s="61"/>
    </row>
    <row r="105" s="1" customFormat="1" customHeight="1" spans="1:10">
      <c r="A105" s="17"/>
      <c r="B105" s="18" t="s">
        <v>155</v>
      </c>
      <c r="C105" s="19">
        <f>SUM(C103)</f>
        <v>0</v>
      </c>
      <c r="D105" s="20">
        <f t="shared" ref="D105:E105" si="4">SUM(D103)</f>
        <v>0</v>
      </c>
      <c r="E105" s="20">
        <f t="shared" si="4"/>
        <v>0</v>
      </c>
      <c r="F105" s="19">
        <f>SUM(F103:F104)</f>
        <v>0</v>
      </c>
      <c r="G105" s="19">
        <f>SUM(G103:G104)</f>
        <v>0</v>
      </c>
      <c r="H105" s="19">
        <f>SUM(H103:H104)</f>
        <v>0</v>
      </c>
      <c r="I105" s="37"/>
      <c r="J105" s="62"/>
    </row>
    <row r="106" customHeight="1" spans="1:10">
      <c r="A106" s="13">
        <v>7</v>
      </c>
      <c r="B106" s="14" t="s">
        <v>156</v>
      </c>
      <c r="C106" s="15">
        <v>8000</v>
      </c>
      <c r="D106" s="13">
        <v>0</v>
      </c>
      <c r="E106" s="16">
        <f>C106</f>
        <v>8000</v>
      </c>
      <c r="F106" s="15">
        <v>190</v>
      </c>
      <c r="G106" s="15">
        <v>0</v>
      </c>
      <c r="H106" s="15">
        <f>F106+G106</f>
        <v>190</v>
      </c>
      <c r="I106" s="34" t="s">
        <v>157</v>
      </c>
      <c r="J106" s="63"/>
    </row>
    <row r="107" customHeight="1" spans="1:10">
      <c r="A107" s="13"/>
      <c r="B107" s="14"/>
      <c r="C107" s="15"/>
      <c r="D107" s="13"/>
      <c r="E107" s="16"/>
      <c r="F107" s="15">
        <v>0</v>
      </c>
      <c r="G107" s="15">
        <v>102</v>
      </c>
      <c r="H107" s="15">
        <f>F107+G107</f>
        <v>102</v>
      </c>
      <c r="I107" s="34" t="s">
        <v>158</v>
      </c>
      <c r="J107" s="64"/>
    </row>
    <row r="108" customHeight="1" spans="1:10">
      <c r="A108" s="13"/>
      <c r="B108" s="14"/>
      <c r="C108" s="15"/>
      <c r="D108" s="13"/>
      <c r="E108" s="16"/>
      <c r="F108" s="31">
        <v>0</v>
      </c>
      <c r="G108" s="31">
        <v>84</v>
      </c>
      <c r="H108" s="31">
        <f>F108+G108</f>
        <v>84</v>
      </c>
      <c r="I108" s="65" t="s">
        <v>159</v>
      </c>
      <c r="J108" s="64"/>
    </row>
    <row r="109" s="1" customFormat="1" customHeight="1" spans="1:10">
      <c r="A109" s="17"/>
      <c r="B109" s="18" t="s">
        <v>160</v>
      </c>
      <c r="C109" s="19">
        <f>SUM(C106)</f>
        <v>8000</v>
      </c>
      <c r="D109" s="20">
        <f t="shared" ref="D109:E109" si="5">SUM(D106)</f>
        <v>0</v>
      </c>
      <c r="E109" s="20">
        <f t="shared" si="5"/>
        <v>8000</v>
      </c>
      <c r="F109" s="19">
        <f>SUM(F106:F108)</f>
        <v>190</v>
      </c>
      <c r="G109" s="19">
        <f>SUM(G106:G108)</f>
        <v>186</v>
      </c>
      <c r="H109" s="19">
        <f>SUM(H106:H108)</f>
        <v>376</v>
      </c>
      <c r="I109" s="37"/>
      <c r="J109" s="66"/>
    </row>
    <row r="110" customHeight="1" spans="1:10">
      <c r="A110" s="13">
        <v>8</v>
      </c>
      <c r="B110" s="14" t="s">
        <v>161</v>
      </c>
      <c r="C110" s="15">
        <v>0</v>
      </c>
      <c r="D110" s="13">
        <v>0</v>
      </c>
      <c r="E110" s="16">
        <f>C110*D110</f>
        <v>0</v>
      </c>
      <c r="F110" s="15">
        <v>0</v>
      </c>
      <c r="G110" s="15">
        <v>0</v>
      </c>
      <c r="H110" s="15">
        <f>F110+G110</f>
        <v>0</v>
      </c>
      <c r="I110" s="34"/>
      <c r="J110" s="67" t="s">
        <v>162</v>
      </c>
    </row>
    <row r="111" customHeight="1" spans="1:10">
      <c r="A111" s="13"/>
      <c r="B111" s="14"/>
      <c r="C111" s="15"/>
      <c r="D111" s="13"/>
      <c r="E111" s="16"/>
      <c r="F111" s="15">
        <v>0</v>
      </c>
      <c r="G111" s="15">
        <v>0</v>
      </c>
      <c r="H111" s="15">
        <f>F111+G111</f>
        <v>0</v>
      </c>
      <c r="I111" s="34"/>
      <c r="J111" s="61"/>
    </row>
    <row r="112" s="1" customFormat="1" customHeight="1" spans="1:10">
      <c r="A112" s="17"/>
      <c r="B112" s="18" t="s">
        <v>163</v>
      </c>
      <c r="C112" s="19">
        <f>SUM(C110)</f>
        <v>0</v>
      </c>
      <c r="D112" s="20">
        <f t="shared" ref="D112:E112" si="6">SUM(D110)</f>
        <v>0</v>
      </c>
      <c r="E112" s="20">
        <f t="shared" si="6"/>
        <v>0</v>
      </c>
      <c r="F112" s="19">
        <f>SUM(F110:F111)</f>
        <v>0</v>
      </c>
      <c r="G112" s="19">
        <f t="shared" ref="G112:H112" si="7">SUM(G110:G111)</f>
        <v>0</v>
      </c>
      <c r="H112" s="19">
        <f t="shared" si="7"/>
        <v>0</v>
      </c>
      <c r="I112" s="37"/>
      <c r="J112" s="62"/>
    </row>
    <row r="113" customHeight="1" spans="1:10">
      <c r="A113" s="13">
        <v>9</v>
      </c>
      <c r="B113" s="14" t="s">
        <v>164</v>
      </c>
      <c r="C113" s="15">
        <v>0</v>
      </c>
      <c r="D113" s="13">
        <v>0</v>
      </c>
      <c r="E113" s="16">
        <f>C113*D113</f>
        <v>0</v>
      </c>
      <c r="F113" s="15">
        <v>0</v>
      </c>
      <c r="G113" s="15">
        <v>0</v>
      </c>
      <c r="H113" s="15">
        <f>F113+G113</f>
        <v>0</v>
      </c>
      <c r="I113" s="34"/>
      <c r="J113" s="35" t="s">
        <v>165</v>
      </c>
    </row>
    <row r="114" s="1" customFormat="1" customHeight="1" spans="1:10">
      <c r="A114" s="17"/>
      <c r="B114" s="18" t="s">
        <v>166</v>
      </c>
      <c r="C114" s="19">
        <f>SUM(C113)</f>
        <v>0</v>
      </c>
      <c r="D114" s="20">
        <f t="shared" ref="D114:E114" si="8">SUM(D113)</f>
        <v>0</v>
      </c>
      <c r="E114" s="20">
        <f t="shared" si="8"/>
        <v>0</v>
      </c>
      <c r="F114" s="19">
        <f>SUM(F113:F113)</f>
        <v>0</v>
      </c>
      <c r="G114" s="19">
        <f>SUM(G113:G113)</f>
        <v>0</v>
      </c>
      <c r="H114" s="19">
        <f>SUM(H113:H113)</f>
        <v>0</v>
      </c>
      <c r="I114" s="37"/>
      <c r="J114" s="38"/>
    </row>
    <row r="115" customHeight="1" spans="1:10">
      <c r="A115" s="45">
        <v>10</v>
      </c>
      <c r="B115" s="46" t="s">
        <v>167</v>
      </c>
      <c r="C115" s="47">
        <v>15000</v>
      </c>
      <c r="D115" s="48">
        <v>0</v>
      </c>
      <c r="E115" s="47">
        <v>15000</v>
      </c>
      <c r="F115" s="15">
        <v>190</v>
      </c>
      <c r="G115" s="15">
        <v>0</v>
      </c>
      <c r="H115" s="15">
        <v>190</v>
      </c>
      <c r="I115" s="34" t="s">
        <v>168</v>
      </c>
      <c r="J115" s="64"/>
    </row>
    <row r="116" customFormat="1" customHeight="1" spans="1:10">
      <c r="A116" s="49"/>
      <c r="B116" s="50"/>
      <c r="C116" s="51"/>
      <c r="D116" s="49"/>
      <c r="E116" s="51"/>
      <c r="F116" s="15">
        <v>185</v>
      </c>
      <c r="G116" s="15">
        <v>0</v>
      </c>
      <c r="H116" s="15">
        <v>185</v>
      </c>
      <c r="I116" s="34" t="s">
        <v>168</v>
      </c>
      <c r="J116" s="68"/>
    </row>
    <row r="117" s="1" customFormat="1" customHeight="1" spans="1:10">
      <c r="A117" s="17"/>
      <c r="B117" s="18" t="s">
        <v>169</v>
      </c>
      <c r="C117" s="19">
        <f>C115</f>
        <v>15000</v>
      </c>
      <c r="D117" s="20">
        <f>D115</f>
        <v>0</v>
      </c>
      <c r="E117" s="20">
        <f>E115</f>
        <v>15000</v>
      </c>
      <c r="F117" s="19">
        <f>SUM(F115:F116)</f>
        <v>375</v>
      </c>
      <c r="G117" s="19">
        <f>SUM(G115:G115)</f>
        <v>0</v>
      </c>
      <c r="H117" s="19">
        <f>SUM(H115:H116)</f>
        <v>375</v>
      </c>
      <c r="I117" s="37"/>
      <c r="J117" s="66"/>
    </row>
    <row r="118" customHeight="1" spans="1:10">
      <c r="A118" s="17"/>
      <c r="B118" s="18" t="s">
        <v>44</v>
      </c>
      <c r="C118" s="19">
        <f>SUM(C117,C114,C112,C109,C105,C102,C36,C17,C13,C10)</f>
        <v>83000</v>
      </c>
      <c r="D118" s="20">
        <f>SUM(D117,D114,D112,D109,D105,D102,D36,D17,D13,D10)</f>
        <v>0</v>
      </c>
      <c r="E118" s="20">
        <f>SUM(E117,E114,E112,E109,E105,E102,E36,E17,E13,E10)</f>
        <v>83000</v>
      </c>
      <c r="F118" s="19">
        <f>SUM(F117,F114,F112,F109,F105,F102,F36,F17,F13,F10)</f>
        <v>86234.3</v>
      </c>
      <c r="G118" s="19">
        <f>SUM(G117,G114,G112,G109,G105,G102,G36,G17,G13,G10)</f>
        <v>2493.03</v>
      </c>
      <c r="H118" s="19">
        <f>H10+H17+H13+H36+H102+H105+H109+H112+H114+H117</f>
        <v>88727.33</v>
      </c>
      <c r="I118" s="37"/>
      <c r="J118" s="69"/>
    </row>
    <row r="122" customHeight="1" spans="1:9">
      <c r="A122" s="52" t="s">
        <v>170</v>
      </c>
      <c r="B122" s="53"/>
      <c r="C122" s="54" t="s">
        <v>171</v>
      </c>
      <c r="D122" s="54"/>
      <c r="E122" s="54" t="s">
        <v>172</v>
      </c>
      <c r="F122" s="54"/>
      <c r="G122" s="54" t="s">
        <v>173</v>
      </c>
      <c r="H122" s="54"/>
      <c r="I122" s="70" t="s">
        <v>174</v>
      </c>
    </row>
    <row r="123" customHeight="1" spans="1:9">
      <c r="A123" s="55">
        <f>E118</f>
        <v>83000</v>
      </c>
      <c r="B123" s="56"/>
      <c r="C123" s="56">
        <f>H118</f>
        <v>88727.33</v>
      </c>
      <c r="D123" s="56"/>
      <c r="E123" s="56">
        <f>F118</f>
        <v>86234.3</v>
      </c>
      <c r="F123" s="56"/>
      <c r="G123" s="56">
        <f>G118</f>
        <v>2493.03</v>
      </c>
      <c r="H123" s="56"/>
      <c r="I123" s="71">
        <f>A123-C123</f>
        <v>-5727.33</v>
      </c>
    </row>
    <row r="125" customHeight="1" spans="1:9">
      <c r="A125" s="57" t="s">
        <v>175</v>
      </c>
      <c r="B125" s="58"/>
      <c r="C125" s="59" t="s">
        <v>48</v>
      </c>
      <c r="D125" s="57"/>
      <c r="E125" s="57" t="s">
        <v>176</v>
      </c>
      <c r="F125" s="57"/>
      <c r="G125" s="57" t="s">
        <v>50</v>
      </c>
      <c r="H125" s="57"/>
      <c r="I125" s="58"/>
    </row>
  </sheetData>
  <mergeCells count="71">
    <mergeCell ref="C2:H2"/>
    <mergeCell ref="C6:E6"/>
    <mergeCell ref="F6:I6"/>
    <mergeCell ref="A122:B122"/>
    <mergeCell ref="C122:D122"/>
    <mergeCell ref="E122:F122"/>
    <mergeCell ref="G122:H122"/>
    <mergeCell ref="A123:B123"/>
    <mergeCell ref="C123:D123"/>
    <mergeCell ref="E123:F123"/>
    <mergeCell ref="G123:H123"/>
    <mergeCell ref="A6:A7"/>
    <mergeCell ref="A8:A9"/>
    <mergeCell ref="A11:A12"/>
    <mergeCell ref="A14:A16"/>
    <mergeCell ref="A18:A35"/>
    <mergeCell ref="A37:A87"/>
    <mergeCell ref="A103:A104"/>
    <mergeCell ref="A106:A108"/>
    <mergeCell ref="A110:A111"/>
    <mergeCell ref="A115:A116"/>
    <mergeCell ref="B6:B7"/>
    <mergeCell ref="B8:B9"/>
    <mergeCell ref="B11:B12"/>
    <mergeCell ref="B14:B16"/>
    <mergeCell ref="B18:B35"/>
    <mergeCell ref="B37:B87"/>
    <mergeCell ref="B103:B104"/>
    <mergeCell ref="B106:B108"/>
    <mergeCell ref="B110:B111"/>
    <mergeCell ref="B115:B116"/>
    <mergeCell ref="C8:C9"/>
    <mergeCell ref="C11:C12"/>
    <mergeCell ref="C14:C16"/>
    <mergeCell ref="C18:C35"/>
    <mergeCell ref="C37:C101"/>
    <mergeCell ref="C103:C104"/>
    <mergeCell ref="C106:C108"/>
    <mergeCell ref="C110:C111"/>
    <mergeCell ref="C115:C116"/>
    <mergeCell ref="D8:D9"/>
    <mergeCell ref="D11:D12"/>
    <mergeCell ref="D14:D16"/>
    <mergeCell ref="D18:D35"/>
    <mergeCell ref="D37:D101"/>
    <mergeCell ref="D103:D104"/>
    <mergeCell ref="D106:D108"/>
    <mergeCell ref="D110:D111"/>
    <mergeCell ref="D115:D116"/>
    <mergeCell ref="E8:E9"/>
    <mergeCell ref="E11:E12"/>
    <mergeCell ref="E14:E16"/>
    <mergeCell ref="E18:E35"/>
    <mergeCell ref="E37:E101"/>
    <mergeCell ref="E103:E104"/>
    <mergeCell ref="E106:E108"/>
    <mergeCell ref="E110:E111"/>
    <mergeCell ref="E115:E116"/>
    <mergeCell ref="J4:J5"/>
    <mergeCell ref="J6:J7"/>
    <mergeCell ref="J8:J10"/>
    <mergeCell ref="J11:J13"/>
    <mergeCell ref="J14:J17"/>
    <mergeCell ref="J18:J36"/>
    <mergeCell ref="J37:J102"/>
    <mergeCell ref="J103:J105"/>
    <mergeCell ref="J106:J109"/>
    <mergeCell ref="J110:J112"/>
    <mergeCell ref="J113:J114"/>
    <mergeCell ref="J115:J117"/>
    <mergeCell ref="H4:I5"/>
  </mergeCells>
  <pageMargins left="0.700694444444445" right="0.700694444444445" top="0.751388888888889" bottom="0.751388888888889" header="0.298611111111111" footer="0.298611111111111"/>
  <pageSetup paperSize="9" scale="69" fitToHeight="0" orientation="portrait" horizontalDpi="600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Stephen_chen</cp:lastModifiedBy>
  <dcterms:created xsi:type="dcterms:W3CDTF">2014-04-15T08:52:00Z</dcterms:created>
  <cp:lastPrinted>2017-11-07T06:55:00Z</cp:lastPrinted>
  <dcterms:modified xsi:type="dcterms:W3CDTF">2019-12-11T05:20:56Z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2052-11.1.0.9332</vt:lpwstr>
  </property>
</Properties>
</file>