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55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<sst xmlns="http://schemas.openxmlformats.org/spreadsheetml/2006/main" count="93">
  <si>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</si>
  <si>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团号：HMZA-180314-QDH683</t>
  </si>
  <si>
    <t>会议日期：2018.3.14-3.16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</si>
  <si>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</si>
  <si>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</si>
  <si>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</si>
  <si>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</si>
  <si>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</si>
  <si>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</si>
  <si>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</si>
  <si>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</si>
  <si>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</si>
  <si>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</si>
  <si>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</si>
  <si>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</si>
  <si>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</si>
  <si>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</si>
  <si>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</si>
  <si>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</si>
  <si>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</si>
  <si>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</si>
  <si>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</si>
  <si>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</si>
  <si>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</si>
  <si>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</si>
  <si>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</si>
  <si>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</si>
  <si>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</si>
  <si>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现场增加酒水、软饮等采买费用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</si>
  <si>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</si>
  <si>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</si>
  <si>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</si>
  <si>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</si>
  <si>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</si>
  <si>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</si>
  <si>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</si>
  <si>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</si>
  <si>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</si>
  <si>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</si>
  <si>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</si>
  <si>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</si>
  <si>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</si>
  <si>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</si>
  <si>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</si>
  <si>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</si>
  <si>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</si>
  <si>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</si>
  <si>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</si>
  <si>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</si>
  <si>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</si>
  <si>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</si>
  <si>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</si>
  <si>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</si>
  <si>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</si>
  <si>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</si>
  <si>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</si>
  <si>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</si>
  <si>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</si>
  <si>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</si>
  <si>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</si>
  <si>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</si>
  <si>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</si>
  <si>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</si>
  <si>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</si>
  <si>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3.14-3.16</t>
  </si>
  <si>
    <t>报销日期:</t>
  </si>
  <si>
    <t>团号:</t>
  </si>
  <si>
    <t xml:space="preserve">HMZA-180314-QDH683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</si>
  <si>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</si>
  <si>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</si>
  <si>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</si>
  <si>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</si>
  <si>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</si>
  <si>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</si>
  <si>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</si>
  <si>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</si>
  <si>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 北京-苏州往返</t>
  </si>
  <si>
    <t>市内交通（打车）</t>
  </si>
  <si>
    <t>打车费用 3.14家-火车站6；火车站-酒店58；3.16送物料23  ；酒店-火车站46；南站-家86.87</t>
  </si>
  <si>
    <t>住宿费</t>
  </si>
  <si>
    <t>当时当地</t>
  </si>
  <si>
    <t>餐费</t>
  </si>
  <si>
    <t xml:space="preserve">当时当地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</si>
  <si>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</si>
  <si>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</si>
  <si>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</si>
  <si>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</si>
  <si>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</si>
  <si>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</si>
  <si>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</si>
  <si>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</si>
  <si>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</si>
  <si>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苏州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</si>
</sst>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27" fillId="27" borderId="17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2" workbookViewId="0">
      <selection activeCell="H28" sqref="H28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4" max="4" width="8.25" customWidth="1"/>
    <col min="5" max="5" width="11.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6500</v>
      </c>
      <c r="D25" s="68">
        <v>1</v>
      </c>
      <c r="E25" s="70">
        <f>C25*D25</f>
        <v>6500</v>
      </c>
      <c r="F25" s="63">
        <v>2611.67</v>
      </c>
      <c r="G25" s="63">
        <v>0</v>
      </c>
      <c r="H25" s="63">
        <f t="shared" si="0"/>
        <v>2611.67</v>
      </c>
      <c r="I25" s="92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6500</v>
      </c>
      <c r="D27" s="67">
        <f t="shared" ref="D27:E27" si="8">SUM(D25)</f>
        <v>1</v>
      </c>
      <c r="E27" s="67">
        <f t="shared" si="8"/>
        <v>6500</v>
      </c>
      <c r="F27" s="67">
        <f>SUM(F25:F26)</f>
        <v>2611.67</v>
      </c>
      <c r="G27" s="67">
        <f>SUM(G25:G26)</f>
        <v>0</v>
      </c>
      <c r="H27" s="67">
        <f t="shared" ref="H27" si="9">SUM(H25:H26)</f>
        <v>2611.67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6500</v>
      </c>
      <c r="D53" s="67">
        <f t="shared" ref="D53:H53" si="21">SUM(D52,D44,D40,D37,D32,D27,D24,D21,D16,D13)</f>
        <v>1</v>
      </c>
      <c r="E53" s="67">
        <f t="shared" si="21"/>
        <v>6500</v>
      </c>
      <c r="F53" s="67">
        <f t="shared" si="21"/>
        <v>2611.67</v>
      </c>
      <c r="G53" s="67">
        <f t="shared" si="21"/>
        <v>0</v>
      </c>
      <c r="H53" s="67">
        <f t="shared" si="21"/>
        <v>2611.67</v>
      </c>
      <c r="I53" s="87"/>
      <c r="J53" s="92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6500</v>
      </c>
      <c r="B58" s="79"/>
      <c r="C58" s="79">
        <f>H53</f>
        <v>2611.67</v>
      </c>
      <c r="D58" s="79"/>
      <c r="E58" s="79">
        <f>F53</f>
        <v>2611.67</v>
      </c>
      <c r="F58" s="79"/>
      <c r="G58" s="79">
        <f>G53</f>
        <v>0</v>
      </c>
      <c r="H58" s="79"/>
      <c r="I58" s="97">
        <f>A58-C58</f>
        <v>3888.33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3.19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1047</v>
      </c>
      <c r="H11" s="25">
        <v>1047</v>
      </c>
      <c r="I11" s="40"/>
      <c r="J11" s="41"/>
      <c r="K11" s="42" t="s">
        <v>76</v>
      </c>
    </row>
    <row r="12" ht="58" customHeight="1" spans="2:11">
      <c r="B12" s="22">
        <v>2</v>
      </c>
      <c r="C12" s="23"/>
      <c r="D12" s="26"/>
      <c r="E12" s="27" t="s">
        <v>77</v>
      </c>
      <c r="F12" s="27"/>
      <c r="G12" s="25">
        <v>219.87</v>
      </c>
      <c r="H12" s="25">
        <v>219.87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211</v>
      </c>
      <c r="H14" s="25">
        <v>211</v>
      </c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1477.87</v>
      </c>
      <c r="H18" s="30">
        <f>SUM(H11:H17)</f>
        <v>1477.87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 ca="1">H18</f>
        <v>1477.87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 ca="1">SUM(B21:J21)</f>
        <v>1477.87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3.14-3.16</v>
      </c>
      <c r="G30" s="11"/>
      <c r="H30" s="10" t="s">
        <v>65</v>
      </c>
      <c r="I30" s="37"/>
      <c r="J30" s="11">
        <f>J7</f>
        <v>3.19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HMZA-180314-QDH683 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92</v>
      </c>
      <c r="E34" s="27" t="s">
        <v>64</v>
      </c>
      <c r="F34" s="27"/>
      <c r="G34" s="25">
        <v>100</v>
      </c>
      <c r="H34" s="25">
        <v>3</v>
      </c>
      <c r="I34" s="40">
        <f>G34*H34</f>
        <v>300</v>
      </c>
      <c r="J34" s="41"/>
      <c r="K34" s="43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SUM(H34:H36)</f>
        <v>3</v>
      </c>
      <c r="I37" s="44">
        <f>SUM(I34:J36)</f>
        <v>300</v>
      </c>
      <c r="J37" s="45"/>
      <c r="K37" s="46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2018-03-19T03:45:07Z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