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/>
  <xr:revisionPtr revIDLastSave="0" documentId="13_ncr:1_{5517EA65-EBEF-4719-B32E-101CBE2FD41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2" i="2"/>
  <c r="F11" i="2"/>
  <c r="D10" i="2"/>
  <c r="D7" i="2"/>
  <c r="F30" i="2"/>
  <c r="F29" i="2"/>
  <c r="F21" i="2"/>
  <c r="F4" i="2"/>
  <c r="E2" i="2"/>
  <c r="F2" i="2" s="1"/>
  <c r="F3" i="2"/>
  <c r="F27" i="2"/>
  <c r="F25" i="2"/>
  <c r="F26" i="2"/>
  <c r="F24" i="2"/>
  <c r="F31" i="2" l="1"/>
  <c r="F28" i="2"/>
  <c r="F5" i="2"/>
  <c r="D22" i="2" l="1"/>
  <c r="F6" i="2"/>
  <c r="F7" i="2"/>
  <c r="F8" i="2" l="1"/>
  <c r="F22" i="2"/>
  <c r="F20" i="2"/>
  <c r="F15" i="2"/>
  <c r="F14" i="2"/>
  <c r="F10" i="2"/>
  <c r="F13" i="2" s="1"/>
  <c r="F23" i="2" l="1"/>
  <c r="F16" i="2"/>
  <c r="F18" i="2" l="1"/>
  <c r="F17" i="2"/>
  <c r="F19" i="2" s="1"/>
  <c r="F32" i="2" l="1"/>
  <c r="F33" i="2" s="1"/>
  <c r="F34" i="2" s="1"/>
  <c r="F35" i="2" s="1"/>
</calcChain>
</file>

<file path=xl/sharedStrings.xml><?xml version="1.0" encoding="utf-8"?>
<sst xmlns="http://schemas.openxmlformats.org/spreadsheetml/2006/main" count="76" uniqueCount="52">
  <si>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</si>
  <si>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</si>
  <si>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</si>
  <si>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</si>
  <si>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</si>
  <si>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</si>
  <si>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</si>
  <si>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</si>
  <si>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</si>
  <si>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</si>
  <si>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</si>
  <si>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</si>
  <si>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</si>
  <si>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</si>
  <si>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</si>
  <si>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</si>
  <si>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成都</t>
    <phoneticPr fontId="1" type="noConversion"/>
  </si>
  <si>
    <t>上海美豪酒店</t>
    <phoneticPr fontId="1" type="noConversion"/>
  </si>
  <si>
    <t>成都锦江铂韵酒店</t>
    <phoneticPr fontId="1" type="noConversion"/>
  </si>
  <si>
    <t>北京</t>
    <phoneticPr fontId="1" type="noConversion"/>
  </si>
  <si>
    <t>北京临空皇冠假日</t>
    <phoneticPr fontId="1" type="noConversion"/>
  </si>
  <si>
    <t>上海</t>
    <phoneticPr fontId="1" type="noConversion"/>
  </si>
  <si>
    <t>会议室</t>
    <phoneticPr fontId="1" type="noConversion"/>
  </si>
  <si>
    <t>汇总</t>
    <phoneticPr fontId="1" type="noConversion"/>
  </si>
  <si>
    <t>住宿</t>
    <phoneticPr fontId="1" type="noConversion"/>
  </si>
  <si>
    <t>用餐</t>
    <phoneticPr fontId="1" type="noConversion"/>
  </si>
  <si>
    <t>西安</t>
    <phoneticPr fontId="1" type="noConversion"/>
  </si>
  <si>
    <t>6月15-18，6月16-19</t>
    <phoneticPr fontId="1" type="noConversion"/>
  </si>
  <si>
    <t>每天预计60人</t>
    <phoneticPr fontId="1" type="noConversion"/>
  </si>
  <si>
    <t>每天预计35人</t>
    <phoneticPr fontId="1" type="noConversion"/>
  </si>
  <si>
    <t>6月6-9</t>
    <phoneticPr fontId="1" type="noConversion"/>
  </si>
  <si>
    <t>6月7-9日</t>
    <phoneticPr fontId="1" type="noConversion"/>
  </si>
  <si>
    <t>6月21-22日，6月24-25日</t>
    <phoneticPr fontId="1" type="noConversion"/>
  </si>
  <si>
    <t>6月25日下午</t>
    <phoneticPr fontId="1" type="noConversion"/>
  </si>
  <si>
    <t>每天预计40人</t>
    <phoneticPr fontId="1" type="noConversion"/>
  </si>
  <si>
    <t>住宿</t>
    <phoneticPr fontId="1" type="noConversion"/>
  </si>
  <si>
    <t>5月31日，6月1日</t>
    <phoneticPr fontId="1" type="noConversion"/>
  </si>
  <si>
    <t>用餐</t>
    <phoneticPr fontId="1" type="noConversion"/>
  </si>
  <si>
    <t>31号午餐 63人，晚餐64人，1号午餐61人，晚餐33人</t>
    <phoneticPr fontId="1" type="noConversion"/>
  </si>
  <si>
    <t>6月28-30日</t>
    <phoneticPr fontId="1" type="noConversion"/>
  </si>
  <si>
    <t>预计每天60人</t>
    <phoneticPr fontId="1" type="noConversion"/>
  </si>
  <si>
    <t>7号76人，8号71人，9号64人</t>
    <phoneticPr fontId="1" type="noConversion"/>
  </si>
  <si>
    <t>6号32人，7号40人，8号37人，9号37人</t>
    <phoneticPr fontId="1" type="noConversion"/>
  </si>
  <si>
    <t>住宿费</t>
    <phoneticPr fontId="1" type="noConversion"/>
  </si>
  <si>
    <t>打印费</t>
    <phoneticPr fontId="1" type="noConversion"/>
  </si>
  <si>
    <t>西安酒店</t>
    <phoneticPr fontId="1" type="noConversion"/>
  </si>
  <si>
    <t>天津</t>
    <phoneticPr fontId="1" type="noConversion"/>
  </si>
  <si>
    <t>天津泛太平洋酒店</t>
    <phoneticPr fontId="1" type="noConversion"/>
  </si>
  <si>
    <t>会议室</t>
    <phoneticPr fontId="1" type="noConversion"/>
  </si>
  <si>
    <t>汇总</t>
    <phoneticPr fontId="1" type="noConversion"/>
  </si>
  <si>
    <t>6月23-26日</t>
    <phoneticPr fontId="1" type="noConversion"/>
  </si>
  <si>
    <t>每天预计30人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</si>
</sst>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176" fontId="0" fillId="0" borderId="1" xfId="0" applyNumberFormat="1" applyBorder="1" applyAlignment="1">
      <alignment horizontal="left" vertical="center"/>
    </xf>
    <xf numFmtId="0" fontId="3" fillId="0" borderId="1" xfId="0" applyFont="1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abSelected="1" topLeftCell="A22" zoomScaleNormal="100" workbookViewId="0">
      <selection activeCell="F33" sqref="F33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15" t="s">
        <v>12</v>
      </c>
      <c r="B2" s="15" t="s">
        <v>17</v>
      </c>
      <c r="C2" s="7" t="s">
        <v>35</v>
      </c>
      <c r="D2" s="7">
        <v>350</v>
      </c>
      <c r="E2" s="7">
        <f>42-3</f>
        <v>39</v>
      </c>
      <c r="F2" s="7">
        <f>E2*D2</f>
        <v>13650</v>
      </c>
      <c r="G2" s="7"/>
    </row>
    <row r="3" spans="1:7" s="9" customFormat="1" x14ac:dyDescent="0.35">
      <c r="A3" s="16"/>
      <c r="B3" s="16"/>
      <c r="C3" s="7" t="s">
        <v>1</v>
      </c>
      <c r="D3" s="7">
        <v>1.5</v>
      </c>
      <c r="E3" s="7">
        <v>2900</v>
      </c>
      <c r="F3" s="7">
        <f>D3*E3</f>
        <v>4350</v>
      </c>
      <c r="G3" s="7" t="s">
        <v>36</v>
      </c>
    </row>
    <row r="4" spans="1:7" s="9" customFormat="1" x14ac:dyDescent="0.35">
      <c r="A4" s="16"/>
      <c r="B4" s="16"/>
      <c r="C4" s="7" t="s">
        <v>37</v>
      </c>
      <c r="D4" s="7">
        <v>221</v>
      </c>
      <c r="E4" s="7">
        <v>50</v>
      </c>
      <c r="F4" s="7">
        <f>D4*E4</f>
        <v>11050</v>
      </c>
      <c r="G4" s="7" t="s">
        <v>38</v>
      </c>
    </row>
    <row r="5" spans="1:7" s="9" customFormat="1" x14ac:dyDescent="0.35">
      <c r="A5" s="17"/>
      <c r="B5" s="16"/>
      <c r="C5" s="7" t="s">
        <v>8</v>
      </c>
      <c r="D5" s="7"/>
      <c r="E5" s="7"/>
      <c r="F5" s="7">
        <f>F2+F3+F4</f>
        <v>29050</v>
      </c>
      <c r="G5" s="7"/>
    </row>
    <row r="6" spans="1:7" s="9" customFormat="1" x14ac:dyDescent="0.35">
      <c r="A6" s="15" t="s">
        <v>21</v>
      </c>
      <c r="B6" s="15" t="s">
        <v>17</v>
      </c>
      <c r="C6" s="7" t="s">
        <v>22</v>
      </c>
      <c r="D6" s="8">
        <v>3</v>
      </c>
      <c r="E6" s="7">
        <v>2900</v>
      </c>
      <c r="F6" s="7">
        <f>D6*E6</f>
        <v>8700</v>
      </c>
      <c r="G6" s="7" t="s">
        <v>31</v>
      </c>
    </row>
    <row r="7" spans="1:7" s="9" customFormat="1" x14ac:dyDescent="0.35">
      <c r="A7" s="16"/>
      <c r="B7" s="16"/>
      <c r="C7" s="7" t="s">
        <v>25</v>
      </c>
      <c r="D7" s="8">
        <f>76+71+64</f>
        <v>211</v>
      </c>
      <c r="E7" s="7">
        <v>50</v>
      </c>
      <c r="F7" s="7">
        <f>D7*E7</f>
        <v>10550</v>
      </c>
      <c r="G7" s="7" t="s">
        <v>41</v>
      </c>
    </row>
    <row r="8" spans="1:7" s="9" customFormat="1" x14ac:dyDescent="0.35">
      <c r="A8" s="17"/>
      <c r="B8" s="16"/>
      <c r="C8" s="7" t="s">
        <v>23</v>
      </c>
      <c r="D8" s="7"/>
      <c r="E8" s="7"/>
      <c r="F8" s="7">
        <f>F6+F7</f>
        <v>19250</v>
      </c>
      <c r="G8" s="7"/>
    </row>
    <row r="9" spans="1:7" s="9" customFormat="1" x14ac:dyDescent="0.35">
      <c r="A9" s="21" t="s">
        <v>16</v>
      </c>
      <c r="B9" s="15" t="s">
        <v>18</v>
      </c>
      <c r="C9" s="7" t="s">
        <v>1</v>
      </c>
      <c r="D9" s="8">
        <v>4</v>
      </c>
      <c r="E9" s="7">
        <v>3000</v>
      </c>
      <c r="F9" s="7">
        <f>D9*E9</f>
        <v>12000</v>
      </c>
      <c r="G9" s="10" t="s">
        <v>30</v>
      </c>
    </row>
    <row r="10" spans="1:7" s="9" customFormat="1" x14ac:dyDescent="0.35">
      <c r="A10" s="21" t="s">
        <v>9</v>
      </c>
      <c r="B10" s="16"/>
      <c r="C10" s="7" t="s">
        <v>13</v>
      </c>
      <c r="D10" s="8">
        <f>32+40+37+37</f>
        <v>146</v>
      </c>
      <c r="E10" s="7">
        <v>45</v>
      </c>
      <c r="F10" s="7">
        <f>D10*E10</f>
        <v>6570</v>
      </c>
      <c r="G10" s="11" t="s">
        <v>42</v>
      </c>
    </row>
    <row r="11" spans="1:7" s="9" customFormat="1" x14ac:dyDescent="0.35">
      <c r="A11" s="21"/>
      <c r="B11" s="16"/>
      <c r="C11" s="7" t="s">
        <v>43</v>
      </c>
      <c r="D11" s="8">
        <v>359</v>
      </c>
      <c r="E11" s="7">
        <v>9</v>
      </c>
      <c r="F11" s="7">
        <f>D11*E11</f>
        <v>3231</v>
      </c>
      <c r="G11" s="11"/>
    </row>
    <row r="12" spans="1:7" s="9" customFormat="1" x14ac:dyDescent="0.35">
      <c r="A12" s="21"/>
      <c r="B12" s="16"/>
      <c r="C12" s="7" t="s">
        <v>44</v>
      </c>
      <c r="D12" s="8">
        <v>150</v>
      </c>
      <c r="E12" s="7">
        <v>1</v>
      </c>
      <c r="F12" s="7">
        <f>D12*E12</f>
        <v>150</v>
      </c>
      <c r="G12" s="11"/>
    </row>
    <row r="13" spans="1:7" s="9" customFormat="1" x14ac:dyDescent="0.35">
      <c r="A13" s="21"/>
      <c r="B13" s="17"/>
      <c r="C13" s="7" t="s">
        <v>8</v>
      </c>
      <c r="D13" s="7"/>
      <c r="E13" s="7"/>
      <c r="F13" s="7">
        <f>F9+F10+F11+F12</f>
        <v>21951</v>
      </c>
      <c r="G13" s="7"/>
    </row>
    <row r="14" spans="1:7" s="9" customFormat="1" x14ac:dyDescent="0.35">
      <c r="A14" s="15" t="s">
        <v>19</v>
      </c>
      <c r="B14" s="15" t="s">
        <v>20</v>
      </c>
      <c r="C14" s="7" t="s">
        <v>1</v>
      </c>
      <c r="D14" s="8">
        <v>8</v>
      </c>
      <c r="E14" s="7">
        <v>4800</v>
      </c>
      <c r="F14" s="7">
        <f>D14*E14</f>
        <v>38400</v>
      </c>
      <c r="G14" s="10" t="s">
        <v>27</v>
      </c>
    </row>
    <row r="15" spans="1:7" s="9" customFormat="1" x14ac:dyDescent="0.35">
      <c r="A15" s="16"/>
      <c r="B15" s="16"/>
      <c r="C15" s="7" t="s">
        <v>13</v>
      </c>
      <c r="D15" s="8">
        <v>480</v>
      </c>
      <c r="E15" s="7">
        <v>68</v>
      </c>
      <c r="F15" s="7">
        <f>D15*E15</f>
        <v>32640</v>
      </c>
      <c r="G15" s="11" t="s">
        <v>28</v>
      </c>
    </row>
    <row r="16" spans="1:7" s="9" customFormat="1" x14ac:dyDescent="0.35">
      <c r="A16" s="17"/>
      <c r="B16" s="17"/>
      <c r="C16" s="7" t="s">
        <v>8</v>
      </c>
      <c r="D16" s="7"/>
      <c r="E16" s="7"/>
      <c r="F16" s="7">
        <f>F14+F15</f>
        <v>71040</v>
      </c>
      <c r="G16" s="7"/>
    </row>
    <row r="17" spans="1:7" s="9" customFormat="1" x14ac:dyDescent="0.35">
      <c r="A17" s="15" t="s">
        <v>46</v>
      </c>
      <c r="B17" s="15" t="s">
        <v>47</v>
      </c>
      <c r="C17" s="7" t="s">
        <v>48</v>
      </c>
      <c r="D17" s="8">
        <v>4</v>
      </c>
      <c r="E17" s="7">
        <v>4000</v>
      </c>
      <c r="F17" s="7">
        <f>D17*E17</f>
        <v>16000</v>
      </c>
      <c r="G17" s="10" t="s">
        <v>50</v>
      </c>
    </row>
    <row r="18" spans="1:7" s="9" customFormat="1" x14ac:dyDescent="0.35">
      <c r="A18" s="16"/>
      <c r="B18" s="16"/>
      <c r="C18" s="7" t="s">
        <v>13</v>
      </c>
      <c r="D18" s="8">
        <v>120</v>
      </c>
      <c r="E18" s="7">
        <v>50</v>
      </c>
      <c r="F18" s="7">
        <f>D18*E18</f>
        <v>6000</v>
      </c>
      <c r="G18" s="11" t="s">
        <v>51</v>
      </c>
    </row>
    <row r="19" spans="1:7" s="9" customFormat="1" x14ac:dyDescent="0.35">
      <c r="A19" s="17"/>
      <c r="B19" s="17"/>
      <c r="C19" s="7" t="s">
        <v>49</v>
      </c>
      <c r="D19" s="7"/>
      <c r="E19" s="7"/>
      <c r="F19" s="7">
        <f>F17+F18</f>
        <v>22000</v>
      </c>
      <c r="G19" s="7"/>
    </row>
    <row r="20" spans="1:7" s="9" customFormat="1" x14ac:dyDescent="0.35">
      <c r="A20" s="21" t="s">
        <v>26</v>
      </c>
      <c r="B20" s="15" t="s">
        <v>45</v>
      </c>
      <c r="C20" s="7" t="s">
        <v>1</v>
      </c>
      <c r="D20" s="8">
        <v>3</v>
      </c>
      <c r="E20" s="14">
        <v>5000</v>
      </c>
      <c r="F20" s="7">
        <f>D20*E20</f>
        <v>15000</v>
      </c>
      <c r="G20" s="10" t="s">
        <v>39</v>
      </c>
    </row>
    <row r="21" spans="1:7" s="9" customFormat="1" x14ac:dyDescent="0.35">
      <c r="A21" s="21"/>
      <c r="B21" s="16"/>
      <c r="C21" s="7" t="s">
        <v>24</v>
      </c>
      <c r="D21" s="8">
        <v>21</v>
      </c>
      <c r="E21" s="14">
        <v>399</v>
      </c>
      <c r="F21" s="7">
        <f>D21*E21</f>
        <v>8379</v>
      </c>
      <c r="G21" s="10"/>
    </row>
    <row r="22" spans="1:7" s="9" customFormat="1" x14ac:dyDescent="0.35">
      <c r="A22" s="21" t="s">
        <v>9</v>
      </c>
      <c r="B22" s="16"/>
      <c r="C22" s="7" t="s">
        <v>13</v>
      </c>
      <c r="D22" s="8">
        <f>35*3</f>
        <v>105</v>
      </c>
      <c r="E22" s="7">
        <v>50</v>
      </c>
      <c r="F22" s="7">
        <f>D22*E22</f>
        <v>5250</v>
      </c>
      <c r="G22" s="11" t="s">
        <v>29</v>
      </c>
    </row>
    <row r="23" spans="1:7" s="9" customFormat="1" x14ac:dyDescent="0.35">
      <c r="A23" s="21"/>
      <c r="B23" s="17"/>
      <c r="C23" s="7" t="s">
        <v>8</v>
      </c>
      <c r="D23" s="7"/>
      <c r="E23" s="7"/>
      <c r="F23" s="7">
        <f>F20+F22+F21</f>
        <v>28629</v>
      </c>
      <c r="G23" s="7"/>
    </row>
    <row r="24" spans="1:7" s="9" customFormat="1" x14ac:dyDescent="0.35">
      <c r="A24" s="15" t="s">
        <v>19</v>
      </c>
      <c r="B24" s="15" t="s">
        <v>20</v>
      </c>
      <c r="C24" s="7" t="s">
        <v>1</v>
      </c>
      <c r="D24" s="8">
        <v>4</v>
      </c>
      <c r="E24" s="7">
        <v>4000</v>
      </c>
      <c r="F24" s="7">
        <f>D24*E24</f>
        <v>16000</v>
      </c>
      <c r="G24" s="10" t="s">
        <v>32</v>
      </c>
    </row>
    <row r="25" spans="1:7" s="9" customFormat="1" x14ac:dyDescent="0.35">
      <c r="A25" s="16"/>
      <c r="B25" s="16"/>
      <c r="C25" s="7" t="s">
        <v>22</v>
      </c>
      <c r="D25" s="8">
        <v>2</v>
      </c>
      <c r="E25" s="7">
        <v>1500</v>
      </c>
      <c r="F25" s="7">
        <f>D25*E25</f>
        <v>3000</v>
      </c>
      <c r="G25" s="10" t="s">
        <v>33</v>
      </c>
    </row>
    <row r="26" spans="1:7" x14ac:dyDescent="0.35">
      <c r="A26" s="16"/>
      <c r="B26" s="16"/>
      <c r="C26" s="7" t="s">
        <v>13</v>
      </c>
      <c r="D26" s="8">
        <v>200</v>
      </c>
      <c r="E26" s="7">
        <v>68</v>
      </c>
      <c r="F26" s="7">
        <f>D26*E26</f>
        <v>13600</v>
      </c>
      <c r="G26" s="11" t="s">
        <v>34</v>
      </c>
    </row>
    <row r="27" spans="1:7" x14ac:dyDescent="0.35">
      <c r="A27" s="16"/>
      <c r="B27" s="16"/>
      <c r="C27" s="7" t="s">
        <v>24</v>
      </c>
      <c r="D27" s="8">
        <v>450</v>
      </c>
      <c r="E27" s="7">
        <v>23</v>
      </c>
      <c r="F27" s="7">
        <f>D27*E27</f>
        <v>10350</v>
      </c>
      <c r="G27" s="11"/>
    </row>
    <row r="28" spans="1:7" x14ac:dyDescent="0.35">
      <c r="A28" s="17"/>
      <c r="B28" s="17"/>
      <c r="C28" s="7" t="s">
        <v>8</v>
      </c>
      <c r="D28" s="7"/>
      <c r="E28" s="7"/>
      <c r="F28" s="7">
        <f>SUM(F24:F27)</f>
        <v>42950</v>
      </c>
      <c r="G28" s="7"/>
    </row>
    <row r="29" spans="1:7" s="9" customFormat="1" x14ac:dyDescent="0.35">
      <c r="A29" s="15" t="s">
        <v>12</v>
      </c>
      <c r="B29" s="15" t="s">
        <v>17</v>
      </c>
      <c r="C29" s="7" t="s">
        <v>1</v>
      </c>
      <c r="D29" s="7">
        <v>3</v>
      </c>
      <c r="E29" s="7">
        <v>2900</v>
      </c>
      <c r="F29" s="7">
        <f>D29*E29</f>
        <v>8700</v>
      </c>
      <c r="G29" s="7" t="s">
        <v>39</v>
      </c>
    </row>
    <row r="30" spans="1:7" s="9" customFormat="1" x14ac:dyDescent="0.35">
      <c r="A30" s="16"/>
      <c r="B30" s="16"/>
      <c r="C30" s="7" t="s">
        <v>25</v>
      </c>
      <c r="D30" s="7">
        <v>180</v>
      </c>
      <c r="E30" s="7">
        <v>50</v>
      </c>
      <c r="F30" s="7">
        <f>D30*E30</f>
        <v>9000</v>
      </c>
      <c r="G30" s="7" t="s">
        <v>40</v>
      </c>
    </row>
    <row r="31" spans="1:7" s="9" customFormat="1" x14ac:dyDescent="0.35">
      <c r="A31" s="17"/>
      <c r="B31" s="16"/>
      <c r="C31" s="7" t="s">
        <v>8</v>
      </c>
      <c r="D31" s="7"/>
      <c r="E31" s="7"/>
      <c r="F31" s="7">
        <f>F29+F30</f>
        <v>17700</v>
      </c>
      <c r="G31" s="7"/>
    </row>
    <row r="32" spans="1:7" x14ac:dyDescent="0.35">
      <c r="A32" s="18" t="s">
        <v>10</v>
      </c>
      <c r="B32" s="18"/>
      <c r="C32" s="18"/>
      <c r="D32" s="3"/>
      <c r="E32" s="3"/>
      <c r="F32" s="5">
        <f>(F5+F19+F23+F16+F13+F28+F8+F31)*0.08</f>
        <v>20205.600000000002</v>
      </c>
    </row>
    <row r="33" spans="1:7" x14ac:dyDescent="0.35">
      <c r="A33" s="19" t="s">
        <v>15</v>
      </c>
      <c r="B33" s="20"/>
      <c r="C33" s="20"/>
      <c r="D33" s="6"/>
      <c r="E33" s="6"/>
      <c r="F33" s="5">
        <f>F5+F32+F19+F23+F16+F13+F28+F8+F31</f>
        <v>272775.59999999998</v>
      </c>
      <c r="G33" s="12"/>
    </row>
    <row r="34" spans="1:7" x14ac:dyDescent="0.35">
      <c r="A34" s="18" t="s">
        <v>11</v>
      </c>
      <c r="B34" s="18"/>
      <c r="C34" s="18"/>
      <c r="D34" s="4"/>
      <c r="E34" s="3"/>
      <c r="F34" s="13">
        <f>F33*0.06</f>
        <v>16366.535999999998</v>
      </c>
      <c r="G34" s="13"/>
    </row>
    <row r="35" spans="1:7" x14ac:dyDescent="0.35">
      <c r="A35" s="18" t="s">
        <v>14</v>
      </c>
      <c r="B35" s="18"/>
      <c r="C35" s="18"/>
      <c r="D35" s="3"/>
      <c r="E35" s="3"/>
      <c r="F35" s="5">
        <f>F33+F34</f>
        <v>289142.136</v>
      </c>
      <c r="G35" s="13"/>
    </row>
  </sheetData>
  <mergeCells count="20">
    <mergeCell ref="A2:A5"/>
    <mergeCell ref="B2:B5"/>
    <mergeCell ref="A17:A19"/>
    <mergeCell ref="B17:B19"/>
    <mergeCell ref="A20:A23"/>
    <mergeCell ref="B20:B23"/>
    <mergeCell ref="A14:A16"/>
    <mergeCell ref="B14:B16"/>
    <mergeCell ref="A9:A13"/>
    <mergeCell ref="B9:B13"/>
    <mergeCell ref="A6:A8"/>
    <mergeCell ref="B6:B8"/>
    <mergeCell ref="A35:C35"/>
    <mergeCell ref="A32:C32"/>
    <mergeCell ref="A34:C34"/>
    <mergeCell ref="A33:C33"/>
    <mergeCell ref="A24:A28"/>
    <mergeCell ref="B24:B28"/>
    <mergeCell ref="A29:A31"/>
    <mergeCell ref="B29:B31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2021-06-17T03:09:58Z</dcterms:modified>
</cp:coreProperties>
</file>