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<sst xmlns="http://schemas.openxmlformats.org/spreadsheetml/2006/main" count="92">
  <si>
    <t>【借款报销单】</t>
  </si>
  <si>
    <t>团号： HMZB-180203-QDH682</t>
  </si>
  <si>
    <t>会议日期：2.2-2.4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</si>
  <si>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</si>
  <si>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</si>
  <si>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</si>
  <si>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</si>
  <si>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</si>
  <si>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</si>
  <si>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</si>
  <si>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</si>
  <si>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</si>
  <si>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</si>
  <si>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</si>
  <si>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</si>
  <si>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</si>
  <si>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</si>
  <si>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</si>
  <si>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</si>
  <si>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</si>
  <si>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</si>
  <si>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</si>
  <si>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客户2.3号晚外出用餐，结算单中有体现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</si>
  <si>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</si>
  <si>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</si>
  <si>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</si>
  <si>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</si>
  <si>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</si>
  <si>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</si>
  <si>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</si>
  <si>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</si>
  <si>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</si>
  <si>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</si>
  <si>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</si>
  <si>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</si>
  <si>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</si>
  <si>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</si>
  <si>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</si>
  <si>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</si>
  <si>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</si>
  <si>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</si>
  <si>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</si>
  <si>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</si>
  <si>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</si>
  <si>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</si>
  <si>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</si>
  <si>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</si>
  <si>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</si>
  <si>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</si>
  <si>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</si>
  <si>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</si>
  <si>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</si>
  <si>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</si>
  <si>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</si>
  <si>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</si>
  <si>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</si>
  <si>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马洁</t>
  </si>
  <si>
    <t>职位:</t>
  </si>
  <si>
    <t>经理</t>
  </si>
  <si>
    <t>发生地:</t>
  </si>
  <si>
    <t>北京</t>
  </si>
  <si>
    <t>部门:</t>
  </si>
  <si>
    <t>企划活动部</t>
  </si>
  <si>
    <t>发生日期:</t>
  </si>
  <si>
    <t>2.2-4</t>
  </si>
  <si>
    <t>报销日期:</t>
  </si>
  <si>
    <t>团号:</t>
  </si>
  <si>
    <t xml:space="preserve"> HMZB-180203-QDH682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</si>
  <si>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</si>
  <si>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</si>
  <si>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</si>
  <si>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</si>
  <si>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</si>
  <si>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</si>
  <si>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</si>
  <si>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</si>
  <si>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</si>
  <si>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</si>
  <si>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兼职李跃强2.2晚打车报销</t>
  </si>
  <si>
    <t>住宿费</t>
  </si>
  <si>
    <t>餐费</t>
  </si>
  <si>
    <t>2.2 3人午餐131；2.2晚37元 ；2.3晚5人236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</si>
  <si>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</si>
  <si>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</si>
  <si>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</si>
  <si>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</si>
  <si>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</si>
  <si>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</si>
  <si>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</si>
  <si>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</si>
  <si>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</si>
  <si>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2.3-2.4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</si>
</sst>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#,##0.00_);[Red]\(#,##0.00\)"/>
    <numFmt numFmtId="180" formatCode="0.00_ 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1" fillId="23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8" borderId="18" applyNumberFormat="0" applyFon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7" fillId="17" borderId="17" applyNumberFormat="0" applyAlignment="0" applyProtection="0">
      <alignment vertical="center"/>
    </xf>
    <xf numFmtId="0" fontId="27" fillId="17" borderId="19" applyNumberFormat="0" applyAlignment="0" applyProtection="0">
      <alignment vertical="center"/>
    </xf>
    <xf numFmtId="0" fontId="28" fillId="35" borderId="23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1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28" workbookViewId="0">
      <selection activeCell="I18" sqref="I18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0.375"/>
    <col min="8" max="8" width="10.37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3684</v>
      </c>
      <c r="G17" s="63">
        <v>0</v>
      </c>
      <c r="H17" s="63">
        <f>F17+G17</f>
        <v>3684</v>
      </c>
      <c r="I17" s="89" t="s">
        <v>22</v>
      </c>
      <c r="J17" s="90" t="s">
        <v>23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24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3684</v>
      </c>
      <c r="G21" s="67">
        <f t="shared" ref="G21:H21" si="5">SUM(G17:G20)</f>
        <v>0</v>
      </c>
      <c r="H21" s="67">
        <f t="shared" si="5"/>
        <v>3684</v>
      </c>
      <c r="I21" s="87"/>
      <c r="J21" s="92"/>
    </row>
    <row r="22" customHeight="1" spans="1:10">
      <c r="A22" s="61">
        <v>4</v>
      </c>
      <c r="B22" s="62" t="s">
        <v>25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90" t="s">
        <v>26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1"/>
    </row>
    <row r="24" s="50" customFormat="1" customHeight="1" spans="1:10">
      <c r="A24" s="65"/>
      <c r="B24" s="66" t="s">
        <v>27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2"/>
    </row>
    <row r="25" customHeight="1" spans="1:10">
      <c r="A25" s="68">
        <v>5</v>
      </c>
      <c r="B25" s="69" t="s">
        <v>28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29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30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31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32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33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34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35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5"/>
    </row>
    <row r="38" customHeight="1" spans="1:10">
      <c r="A38" s="61">
        <v>8</v>
      </c>
      <c r="B38" s="62" t="s">
        <v>36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37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38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39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42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5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3684</v>
      </c>
      <c r="G53" s="67">
        <f t="shared" si="22"/>
        <v>0</v>
      </c>
      <c r="H53" s="67">
        <f t="shared" si="22"/>
        <v>3684</v>
      </c>
      <c r="I53" s="87"/>
      <c r="J53" s="96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7" t="s">
        <v>49</v>
      </c>
    </row>
    <row r="58" customHeight="1" spans="1:9">
      <c r="A58" s="78">
        <f>E53</f>
        <v>0</v>
      </c>
      <c r="B58" s="79"/>
      <c r="C58" s="79">
        <f>H53</f>
        <v>3684</v>
      </c>
      <c r="D58" s="79"/>
      <c r="E58" s="79">
        <f>F53</f>
        <v>3684</v>
      </c>
      <c r="F58" s="79"/>
      <c r="G58" s="79">
        <f>G53</f>
        <v>0</v>
      </c>
      <c r="H58" s="79"/>
      <c r="I58" s="98">
        <f>A58-C58</f>
        <v>-3684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workbookViewId="0">
      <selection activeCell="M22" sqref="M22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5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6"/>
    </row>
    <row r="7" ht="20.1" customHeight="1" spans="2:11">
      <c r="B7" s="8"/>
      <c r="C7" s="9"/>
      <c r="D7" s="10" t="s">
        <v>63</v>
      </c>
      <c r="E7" s="10"/>
      <c r="F7" s="11" t="s">
        <v>64</v>
      </c>
      <c r="G7" s="11"/>
      <c r="H7" s="10" t="s">
        <v>65</v>
      </c>
      <c r="I7" s="37"/>
      <c r="J7" s="11">
        <v>2.5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38"/>
      <c r="J8" s="15" t="s">
        <v>67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0</v>
      </c>
      <c r="H11" s="25"/>
      <c r="I11" s="40"/>
      <c r="J11" s="41"/>
      <c r="K11" s="42" t="s">
        <v>76</v>
      </c>
    </row>
    <row r="12" ht="24" customHeight="1" spans="2:11">
      <c r="B12" s="22">
        <v>2</v>
      </c>
      <c r="C12" s="23"/>
      <c r="D12" s="26"/>
      <c r="E12" s="27" t="s">
        <v>77</v>
      </c>
      <c r="F12" s="27"/>
      <c r="G12" s="25">
        <v>105.67</v>
      </c>
      <c r="H12" s="25">
        <v>105.67</v>
      </c>
      <c r="I12" s="40"/>
      <c r="J12" s="41"/>
      <c r="K12" s="43" t="s">
        <v>78</v>
      </c>
    </row>
    <row r="13" ht="20.1" customHeight="1" spans="2:11">
      <c r="B13" s="22">
        <v>3</v>
      </c>
      <c r="C13" s="23"/>
      <c r="D13" s="26"/>
      <c r="E13" s="22" t="s">
        <v>79</v>
      </c>
      <c r="F13" s="23"/>
      <c r="G13" s="25">
        <v>0</v>
      </c>
      <c r="H13" s="25"/>
      <c r="I13" s="40"/>
      <c r="J13" s="41"/>
      <c r="K13" s="42" t="s">
        <v>76</v>
      </c>
    </row>
    <row r="14" ht="36" customHeight="1" spans="2:11">
      <c r="B14" s="22">
        <v>4</v>
      </c>
      <c r="C14" s="23"/>
      <c r="D14" s="26"/>
      <c r="E14" s="22" t="s">
        <v>80</v>
      </c>
      <c r="F14" s="23"/>
      <c r="G14" s="25">
        <v>404</v>
      </c>
      <c r="H14" s="25">
        <v>404</v>
      </c>
      <c r="I14" s="40"/>
      <c r="J14" s="41"/>
      <c r="K14" s="43" t="s">
        <v>81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509.67</v>
      </c>
      <c r="H18" s="30">
        <f>SUM(H11:H17)</f>
        <v>509.67</v>
      </c>
      <c r="I18" s="44">
        <f>SUM(I11:J17)</f>
        <v>0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71</v>
      </c>
      <c r="C20" s="21"/>
      <c r="D20" s="21"/>
      <c r="E20" s="21"/>
      <c r="F20" s="21"/>
      <c r="G20" s="21" t="s">
        <v>82</v>
      </c>
      <c r="H20" s="21"/>
      <c r="I20" s="21"/>
      <c r="J20" s="21"/>
      <c r="K20" s="21" t="s">
        <v>83</v>
      </c>
    </row>
    <row r="21" ht="20.1" customHeight="1" spans="2:11">
      <c r="B21" s="31">
        <f>H18</f>
        <v>509.67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509.67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84</v>
      </c>
      <c r="C23" s="16"/>
      <c r="D23" s="16"/>
      <c r="E23" s="16"/>
      <c r="F23" s="16" t="s">
        <v>51</v>
      </c>
      <c r="G23" s="16" t="s">
        <v>85</v>
      </c>
      <c r="H23" s="16"/>
      <c r="I23" s="16"/>
      <c r="J23" s="16" t="s">
        <v>53</v>
      </c>
      <c r="K23" s="16"/>
    </row>
    <row r="26" ht="18.7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马洁</v>
      </c>
      <c r="G28" s="7"/>
      <c r="H28" s="6" t="s">
        <v>57</v>
      </c>
      <c r="I28" s="5"/>
      <c r="J28" s="7" t="str">
        <f>J5</f>
        <v>经理</v>
      </c>
      <c r="K28" s="35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企划活动部</v>
      </c>
      <c r="K29" s="36"/>
    </row>
    <row r="30" ht="20.1" customHeight="1" spans="2:11">
      <c r="B30" s="8"/>
      <c r="C30" s="9"/>
      <c r="D30" s="10" t="s">
        <v>63</v>
      </c>
      <c r="E30" s="10"/>
      <c r="F30" s="11" t="str">
        <f>F7</f>
        <v>2.2-4</v>
      </c>
      <c r="G30" s="11"/>
      <c r="H30" s="10" t="s">
        <v>65</v>
      </c>
      <c r="I30" s="37"/>
      <c r="J30" s="11">
        <f>J7</f>
        <v>2.5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66</v>
      </c>
      <c r="I31" s="38"/>
      <c r="J31" s="15" t="str">
        <f>J8</f>
        <v> HMZB-180203-QDH682</v>
      </c>
      <c r="K31" s="39"/>
    </row>
    <row r="32" ht="20.1" customHeight="1"/>
    <row r="33" ht="20.1" customHeight="1" spans="2:11">
      <c r="B33" s="27"/>
      <c r="C33" s="27"/>
      <c r="D33" s="32" t="s">
        <v>87</v>
      </c>
      <c r="E33" s="27" t="s">
        <v>88</v>
      </c>
      <c r="F33" s="27"/>
      <c r="G33" s="25" t="s">
        <v>89</v>
      </c>
      <c r="H33" s="25" t="s">
        <v>90</v>
      </c>
      <c r="I33" s="25" t="s">
        <v>44</v>
      </c>
      <c r="J33" s="25"/>
      <c r="K33" s="49" t="s">
        <v>73</v>
      </c>
    </row>
    <row r="34" ht="20.1" customHeight="1" spans="2:11">
      <c r="B34" s="27">
        <v>1</v>
      </c>
      <c r="C34" s="27"/>
      <c r="D34" s="33" t="s">
        <v>60</v>
      </c>
      <c r="E34" s="27">
        <v>2.2</v>
      </c>
      <c r="F34" s="27"/>
      <c r="G34" s="25">
        <v>100</v>
      </c>
      <c r="H34" s="25">
        <v>1</v>
      </c>
      <c r="I34" s="40">
        <f>G34*H34</f>
        <v>100</v>
      </c>
      <c r="J34" s="41"/>
      <c r="K34" s="43"/>
    </row>
    <row r="35" ht="20.1" customHeight="1" spans="2:11">
      <c r="B35" s="27">
        <v>2</v>
      </c>
      <c r="C35" s="27"/>
      <c r="D35" s="33" t="s">
        <v>60</v>
      </c>
      <c r="E35" s="27" t="s">
        <v>91</v>
      </c>
      <c r="F35" s="27"/>
      <c r="G35" s="25">
        <v>200</v>
      </c>
      <c r="H35" s="25">
        <v>2</v>
      </c>
      <c r="I35" s="40">
        <f t="shared" ref="I35:I36" si="0">G35*H35</f>
        <v>400</v>
      </c>
      <c r="J35" s="41"/>
      <c r="K35" s="43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3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5</v>
      </c>
      <c r="I37" s="44">
        <f>SUM(I34:J36)</f>
        <v>500</v>
      </c>
      <c r="J37" s="45"/>
      <c r="K37" s="46"/>
    </row>
    <row r="38" ht="20.1" customHeight="1" spans="2:11">
      <c r="B38" s="16" t="s">
        <v>84</v>
      </c>
      <c r="C38" s="16"/>
      <c r="D38" s="16"/>
      <c r="E38" s="16"/>
      <c r="F38" s="16" t="s">
        <v>51</v>
      </c>
      <c r="G38" s="16" t="s">
        <v>85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゛一缕阳光﹎</cp:lastModifiedBy>
  <dcterms:created xsi:type="dcterms:W3CDTF">2014-04-15T08:52:00Z</dcterms:created>
  <cp:lastPrinted>2017-09-06T05:53:00Z</cp:lastPrinted>
  <dcterms:modified xsi:type="dcterms:W3CDTF">2018-02-06T09:11:56Z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