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4F479CD4-EF24-4F40-B2CE-92AD13BCEEED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汇总" sheetId="1" r:id="rId1"/>
  </sheets>
  <definedNames>
    <definedName name="_xlnm._FilterDatabase" localSheetId="0" hidden="1">汇总!#REF!</definedName>
    <definedName name="_xlnm.Print_Area" localSheetId="0">汇总!$A$1:$T$63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0" i="1" l="1"/>
  <c r="P47" i="1" l="1"/>
  <c r="P51" i="1"/>
  <c r="K9" i="1"/>
  <c r="N9" i="1" s="1"/>
  <c r="P9" i="1" s="1"/>
  <c r="R9" i="1" s="1"/>
  <c r="K10" i="1"/>
  <c r="N10" i="1" s="1"/>
  <c r="P10" i="1" s="1"/>
  <c r="K11" i="1"/>
  <c r="N11" i="1" s="1"/>
  <c r="P11" i="1" s="1"/>
  <c r="K12" i="1"/>
  <c r="N12" i="1" s="1"/>
  <c r="P12" i="1" s="1"/>
  <c r="K13" i="1"/>
  <c r="N13" i="1" s="1"/>
  <c r="P13" i="1" s="1"/>
  <c r="K14" i="1"/>
  <c r="N14" i="1" s="1"/>
  <c r="P14" i="1" s="1"/>
  <c r="K15" i="1"/>
  <c r="N15" i="1" s="1"/>
  <c r="P15" i="1" s="1"/>
  <c r="K16" i="1"/>
  <c r="N16" i="1" s="1"/>
  <c r="P16" i="1" s="1"/>
  <c r="K17" i="1"/>
  <c r="N17" i="1" s="1"/>
  <c r="P17" i="1" s="1"/>
  <c r="K18" i="1"/>
  <c r="N18" i="1" s="1"/>
  <c r="P18" i="1" s="1"/>
  <c r="K19" i="1"/>
  <c r="N19" i="1" s="1"/>
  <c r="P19" i="1" s="1"/>
  <c r="K20" i="1"/>
  <c r="N20" i="1" s="1"/>
  <c r="P20" i="1" s="1"/>
  <c r="K21" i="1"/>
  <c r="N21" i="1" s="1"/>
  <c r="K22" i="1"/>
  <c r="N22" i="1" s="1"/>
  <c r="P22" i="1" s="1"/>
  <c r="K23" i="1"/>
  <c r="N23" i="1" s="1"/>
  <c r="P23" i="1" s="1"/>
  <c r="K24" i="1"/>
  <c r="N24" i="1" s="1"/>
  <c r="P24" i="1" s="1"/>
  <c r="K25" i="1"/>
  <c r="N25" i="1" s="1"/>
  <c r="P25" i="1" s="1"/>
  <c r="K26" i="1"/>
  <c r="N26" i="1" s="1"/>
  <c r="P26" i="1" s="1"/>
  <c r="K27" i="1"/>
  <c r="N27" i="1" s="1"/>
  <c r="P27" i="1" s="1"/>
  <c r="K28" i="1"/>
  <c r="N28" i="1" s="1"/>
  <c r="P28" i="1" s="1"/>
  <c r="K29" i="1"/>
  <c r="N29" i="1" s="1"/>
  <c r="P29" i="1" s="1"/>
  <c r="K30" i="1"/>
  <c r="N30" i="1" s="1"/>
  <c r="K31" i="1"/>
  <c r="N31" i="1" s="1"/>
  <c r="P31" i="1" s="1"/>
  <c r="K32" i="1"/>
  <c r="N32" i="1" s="1"/>
  <c r="P32" i="1" s="1"/>
  <c r="K33" i="1"/>
  <c r="N33" i="1" s="1"/>
  <c r="P33" i="1" s="1"/>
  <c r="K34" i="1"/>
  <c r="N34" i="1" s="1"/>
  <c r="P34" i="1" s="1"/>
  <c r="K35" i="1"/>
  <c r="N35" i="1" s="1"/>
  <c r="P35" i="1" s="1"/>
  <c r="K36" i="1"/>
  <c r="N36" i="1" s="1"/>
  <c r="P36" i="1" s="1"/>
  <c r="K37" i="1"/>
  <c r="N37" i="1" s="1"/>
  <c r="K38" i="1"/>
  <c r="N38" i="1" s="1"/>
  <c r="K39" i="1"/>
  <c r="N39" i="1" s="1"/>
  <c r="P39" i="1" s="1"/>
  <c r="K40" i="1"/>
  <c r="N40" i="1" s="1"/>
  <c r="P40" i="1" s="1"/>
  <c r="K41" i="1"/>
  <c r="N41" i="1" s="1"/>
  <c r="P41" i="1" s="1"/>
  <c r="K42" i="1"/>
  <c r="N42" i="1" s="1"/>
  <c r="P42" i="1" s="1"/>
  <c r="K43" i="1"/>
  <c r="N43" i="1" s="1"/>
  <c r="P43" i="1" s="1"/>
  <c r="K44" i="1"/>
  <c r="N44" i="1" s="1"/>
  <c r="P44" i="1" s="1"/>
  <c r="K45" i="1"/>
  <c r="N45" i="1" s="1"/>
  <c r="P45" i="1" s="1"/>
  <c r="K46" i="1"/>
  <c r="N46" i="1" s="1"/>
  <c r="P46" i="1" s="1"/>
  <c r="K47" i="1"/>
  <c r="N47" i="1" s="1"/>
  <c r="K48" i="1"/>
  <c r="N48" i="1" s="1"/>
  <c r="P48" i="1" s="1"/>
  <c r="K49" i="1"/>
  <c r="N49" i="1" s="1"/>
  <c r="P49" i="1" s="1"/>
  <c r="K50" i="1"/>
  <c r="N50" i="1" s="1"/>
  <c r="P50" i="1" s="1"/>
  <c r="K51" i="1"/>
  <c r="N51" i="1" s="1"/>
  <c r="K52" i="1"/>
  <c r="N52" i="1" s="1"/>
  <c r="P52" i="1" s="1"/>
  <c r="K53" i="1"/>
  <c r="N53" i="1" s="1"/>
  <c r="P53" i="1" s="1"/>
  <c r="R53" i="1" s="1"/>
  <c r="K54" i="1"/>
  <c r="N54" i="1" s="1"/>
  <c r="K55" i="1"/>
  <c r="N55" i="1" s="1"/>
  <c r="P55" i="1" s="1"/>
  <c r="K56" i="1"/>
  <c r="N56" i="1" s="1"/>
  <c r="P56" i="1" s="1"/>
  <c r="K57" i="1"/>
  <c r="N57" i="1" s="1"/>
  <c r="P57" i="1" s="1"/>
  <c r="K58" i="1"/>
  <c r="N58" i="1" s="1"/>
  <c r="P58" i="1" s="1"/>
  <c r="R58" i="1" s="1"/>
  <c r="K59" i="1"/>
  <c r="N59" i="1" s="1"/>
  <c r="P59" i="1" s="1"/>
  <c r="K8" i="1"/>
  <c r="N8" i="1" s="1"/>
  <c r="P8" i="1" s="1"/>
  <c r="R8" i="1" s="1"/>
  <c r="P37" i="1" l="1"/>
  <c r="R37" i="1" s="1"/>
  <c r="Q37" i="1" s="1"/>
  <c r="P21" i="1"/>
  <c r="R21" i="1" s="1"/>
  <c r="Q21" i="1" s="1"/>
  <c r="R30" i="1"/>
  <c r="Q30" i="1" s="1"/>
  <c r="R18" i="1"/>
  <c r="Q18" i="1" s="1"/>
  <c r="R17" i="1"/>
  <c r="Q17" i="1" s="1"/>
  <c r="P54" i="1"/>
  <c r="R54" i="1" s="1"/>
  <c r="Q54" i="1" s="1"/>
  <c r="P38" i="1"/>
  <c r="R38" i="1" s="1"/>
  <c r="Q38" i="1" s="1"/>
  <c r="P30" i="1"/>
  <c r="Q58" i="1"/>
  <c r="R57" i="1"/>
  <c r="Q57" i="1" s="1"/>
  <c r="Q53" i="1"/>
  <c r="R42" i="1"/>
  <c r="Q42" i="1" s="1"/>
  <c r="R41" i="1"/>
  <c r="Q41" i="1" s="1"/>
  <c r="R10" i="1"/>
  <c r="Q10" i="1" s="1"/>
  <c r="R52" i="1"/>
  <c r="Q52" i="1" s="1"/>
  <c r="R48" i="1"/>
  <c r="Q48" i="1" s="1"/>
  <c r="R44" i="1"/>
  <c r="Q44" i="1" s="1"/>
  <c r="R40" i="1"/>
  <c r="Q40" i="1" s="1"/>
  <c r="R36" i="1"/>
  <c r="Q36" i="1" s="1"/>
  <c r="R32" i="1"/>
  <c r="Q32" i="1" s="1"/>
  <c r="R28" i="1"/>
  <c r="Q28" i="1" s="1"/>
  <c r="R24" i="1"/>
  <c r="Q24" i="1" s="1"/>
  <c r="R20" i="1"/>
  <c r="Q20" i="1" s="1"/>
  <c r="R56" i="1"/>
  <c r="Q56" i="1" s="1"/>
  <c r="R59" i="1"/>
  <c r="Q59" i="1" s="1"/>
  <c r="R55" i="1"/>
  <c r="Q55" i="1" s="1"/>
  <c r="R23" i="1"/>
  <c r="Q23" i="1" s="1"/>
  <c r="R19" i="1"/>
  <c r="Q19" i="1" s="1"/>
  <c r="R15" i="1"/>
  <c r="Q15" i="1" s="1"/>
  <c r="R12" i="1"/>
  <c r="Q12" i="1" s="1"/>
  <c r="R16" i="1"/>
  <c r="Q16" i="1" s="1"/>
  <c r="Q8" i="1"/>
  <c r="R51" i="1"/>
  <c r="Q51" i="1" s="1"/>
  <c r="R47" i="1"/>
  <c r="Q47" i="1" s="1"/>
  <c r="R43" i="1"/>
  <c r="Q43" i="1" s="1"/>
  <c r="R39" i="1"/>
  <c r="Q39" i="1" s="1"/>
  <c r="R35" i="1"/>
  <c r="Q35" i="1" s="1"/>
  <c r="R31" i="1"/>
  <c r="Q31" i="1" s="1"/>
  <c r="R27" i="1"/>
  <c r="Q27" i="1" s="1"/>
  <c r="R11" i="1"/>
  <c r="R50" i="1"/>
  <c r="Q50" i="1" s="1"/>
  <c r="R46" i="1"/>
  <c r="Q46" i="1" s="1"/>
  <c r="R34" i="1"/>
  <c r="Q34" i="1" s="1"/>
  <c r="R26" i="1"/>
  <c r="Q26" i="1" s="1"/>
  <c r="R22" i="1"/>
  <c r="Q22" i="1" s="1"/>
  <c r="R14" i="1"/>
  <c r="Q14" i="1" s="1"/>
  <c r="R49" i="1"/>
  <c r="Q49" i="1" s="1"/>
  <c r="R45" i="1"/>
  <c r="Q45" i="1" s="1"/>
  <c r="R33" i="1"/>
  <c r="Q33" i="1" s="1"/>
  <c r="R29" i="1"/>
  <c r="Q29" i="1" s="1"/>
  <c r="R25" i="1"/>
  <c r="Q25" i="1" s="1"/>
  <c r="R13" i="1"/>
  <c r="Q13" i="1" s="1"/>
  <c r="Q9" i="1"/>
  <c r="Q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7" authorId="0" shapeId="0" xr:uid="{00000000-0006-0000-0000-000001000000}">
      <text>
        <r>
          <rPr>
            <sz val="9"/>
            <color indexed="81"/>
            <rFont val="宋体"/>
            <family val="3"/>
            <charset val="134"/>
          </rPr>
          <t>不含接、送日</t>
        </r>
      </text>
    </comment>
    <comment ref="G7" authorId="0" shapeId="0" xr:uid="{00000000-0006-0000-0000-000002000000}">
      <text>
        <r>
          <rPr>
            <sz val="9"/>
            <color indexed="81"/>
            <rFont val="宋体"/>
            <family val="3"/>
            <charset val="134"/>
          </rPr>
          <t>不得在风景名胜区、度假村举办区域会议</t>
        </r>
      </text>
    </comment>
    <comment ref="I7" authorId="0" shapeId="0" xr:uid="{00000000-0006-0000-0000-000003000000}">
      <text>
        <r>
          <rPr>
            <sz val="9"/>
            <color indexed="81"/>
            <rFont val="宋体"/>
            <family val="3"/>
            <charset val="134"/>
          </rPr>
          <t>会议场地以四星级宾馆为主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宋体"/>
            <family val="3"/>
            <charset val="134"/>
          </rPr>
          <t>不在五星级宾馆举行。</t>
        </r>
      </text>
    </comment>
    <comment ref="S7" authorId="0" shapeId="0" xr:uid="{00000000-0006-0000-0000-000004000000}">
      <text>
        <r>
          <rPr>
            <sz val="9"/>
            <color indexed="81"/>
            <rFont val="宋体"/>
            <family val="3"/>
            <charset val="134"/>
          </rPr>
          <t>规定会期一天，人均600元，每增加一天会期，增加300元/人天</t>
        </r>
      </text>
    </comment>
  </commentList>
</comments>
</file>

<file path=xl/sharedStrings.xml><?xml version="1.0" encoding="utf-8"?>
<sst xmlns="http://schemas.openxmlformats.org/spreadsheetml/2006/main" count="448" uniqueCount="139">
  <si>
    <t>部门</t>
  </si>
  <si>
    <t>科室</t>
  </si>
  <si>
    <t>会议内容</t>
    <phoneticPr fontId="3" type="noConversion"/>
  </si>
  <si>
    <t>会议时间</t>
    <phoneticPr fontId="3" type="noConversion"/>
  </si>
  <si>
    <t>会议地点</t>
    <phoneticPr fontId="3" type="noConversion"/>
  </si>
  <si>
    <t>酒店</t>
    <phoneticPr fontId="3" type="noConversion"/>
  </si>
  <si>
    <t>与会经销商</t>
    <phoneticPr fontId="3" type="noConversion"/>
  </si>
  <si>
    <t>SGMS人数
B</t>
    <phoneticPr fontId="3" type="noConversion"/>
  </si>
  <si>
    <t>费用（场地面积要求人均至少3㎡）</t>
    <phoneticPr fontId="3" type="noConversion"/>
  </si>
  <si>
    <t>备注</t>
    <phoneticPr fontId="3" type="noConversion"/>
  </si>
  <si>
    <t>开始</t>
    <phoneticPr fontId="3" type="noConversion"/>
  </si>
  <si>
    <t>会期</t>
    <phoneticPr fontId="3" type="noConversion"/>
  </si>
  <si>
    <t>城市</t>
    <phoneticPr fontId="3" type="noConversion"/>
  </si>
  <si>
    <t>是否风景名胜区、度假村</t>
    <phoneticPr fontId="3" type="noConversion"/>
  </si>
  <si>
    <t>名称</t>
    <phoneticPr fontId="3" type="noConversion"/>
  </si>
  <si>
    <t>家数</t>
    <phoneticPr fontId="3" type="noConversion"/>
  </si>
  <si>
    <t>人数
A</t>
    <phoneticPr fontId="3" type="noConversion"/>
  </si>
  <si>
    <t>场地费
C</t>
    <phoneticPr fontId="3" type="noConversion"/>
  </si>
  <si>
    <t>餐费
D</t>
    <phoneticPr fontId="3" type="noConversion"/>
  </si>
  <si>
    <t>LED屏费用
E</t>
    <phoneticPr fontId="3" type="noConversion"/>
  </si>
  <si>
    <t>服务费</t>
    <phoneticPr fontId="3" type="noConversion"/>
  </si>
  <si>
    <t>税金
G</t>
    <phoneticPr fontId="3" type="noConversion"/>
  </si>
  <si>
    <t>售后服务事业部</t>
  </si>
  <si>
    <t>售后技术</t>
  </si>
  <si>
    <t>售后技术</t>
    <phoneticPr fontId="2" type="noConversion"/>
  </si>
  <si>
    <t>星级</t>
    <phoneticPr fontId="3" type="noConversion"/>
  </si>
  <si>
    <t>2023年现场技术交流费用SOW</t>
    <phoneticPr fontId="2" type="noConversion"/>
  </si>
  <si>
    <t>四星</t>
    <phoneticPr fontId="2" type="noConversion"/>
  </si>
  <si>
    <t>2023年Q3</t>
  </si>
  <si>
    <t>2023年Q4</t>
  </si>
  <si>
    <t>厦门</t>
    <phoneticPr fontId="2" type="noConversion"/>
  </si>
  <si>
    <t>否</t>
    <phoneticPr fontId="2" type="noConversion"/>
  </si>
  <si>
    <t>待定</t>
    <phoneticPr fontId="2" type="noConversion"/>
  </si>
  <si>
    <t>台州</t>
    <phoneticPr fontId="2" type="noConversion"/>
  </si>
  <si>
    <t>湖州</t>
    <phoneticPr fontId="2" type="noConversion"/>
  </si>
  <si>
    <t>绍兴</t>
    <phoneticPr fontId="2" type="noConversion"/>
  </si>
  <si>
    <t>上海</t>
    <phoneticPr fontId="2" type="noConversion"/>
  </si>
  <si>
    <t>昆明</t>
    <phoneticPr fontId="2" type="noConversion"/>
  </si>
  <si>
    <t>成都</t>
    <phoneticPr fontId="2" type="noConversion"/>
  </si>
  <si>
    <t>德阳</t>
    <phoneticPr fontId="2" type="noConversion"/>
  </si>
  <si>
    <t>贵阳</t>
    <phoneticPr fontId="2" type="noConversion"/>
  </si>
  <si>
    <t>西安</t>
    <phoneticPr fontId="2" type="noConversion"/>
  </si>
  <si>
    <t>乌鲁木齐</t>
    <phoneticPr fontId="2" type="noConversion"/>
  </si>
  <si>
    <t>重庆</t>
    <phoneticPr fontId="2" type="noConversion"/>
  </si>
  <si>
    <t>兰州</t>
    <phoneticPr fontId="2" type="noConversion"/>
  </si>
  <si>
    <t>达州</t>
    <phoneticPr fontId="2" type="noConversion"/>
  </si>
  <si>
    <t>保定张家口</t>
    <phoneticPr fontId="2" type="noConversion"/>
  </si>
  <si>
    <t>邢台市</t>
    <phoneticPr fontId="2" type="noConversion"/>
  </si>
  <si>
    <t>唐山市</t>
    <phoneticPr fontId="2" type="noConversion"/>
  </si>
  <si>
    <t>郑州市</t>
    <phoneticPr fontId="2" type="noConversion"/>
  </si>
  <si>
    <t>南阳市</t>
    <phoneticPr fontId="2" type="noConversion"/>
  </si>
  <si>
    <t>周口市</t>
    <phoneticPr fontId="2" type="noConversion"/>
  </si>
  <si>
    <t>北京市</t>
    <phoneticPr fontId="2" type="noConversion"/>
  </si>
  <si>
    <t>天津市</t>
    <phoneticPr fontId="2" type="noConversion"/>
  </si>
  <si>
    <t>廊坊市</t>
    <phoneticPr fontId="2" type="noConversion"/>
  </si>
  <si>
    <t>商丘市</t>
    <phoneticPr fontId="2" type="noConversion"/>
  </si>
  <si>
    <t>信阳市济源市</t>
    <phoneticPr fontId="2" type="noConversion"/>
  </si>
  <si>
    <t>南宁</t>
    <phoneticPr fontId="2" type="noConversion"/>
  </si>
  <si>
    <t>广州</t>
    <phoneticPr fontId="2" type="noConversion"/>
  </si>
  <si>
    <t>佛山/南宁</t>
    <phoneticPr fontId="2" type="noConversion"/>
  </si>
  <si>
    <t>海口</t>
    <phoneticPr fontId="2" type="noConversion"/>
  </si>
  <si>
    <t>南昌</t>
    <phoneticPr fontId="2" type="noConversion"/>
  </si>
  <si>
    <t>景德镇</t>
    <phoneticPr fontId="2" type="noConversion"/>
  </si>
  <si>
    <t>长沙</t>
    <phoneticPr fontId="2" type="noConversion"/>
  </si>
  <si>
    <t>苏州</t>
    <phoneticPr fontId="2" type="noConversion"/>
  </si>
  <si>
    <t>南京</t>
    <phoneticPr fontId="2" type="noConversion"/>
  </si>
  <si>
    <t>无锡</t>
    <phoneticPr fontId="2" type="noConversion"/>
  </si>
  <si>
    <t>安庆</t>
    <phoneticPr fontId="2" type="noConversion"/>
  </si>
  <si>
    <t>合肥</t>
    <phoneticPr fontId="2" type="noConversion"/>
  </si>
  <si>
    <t>徐州</t>
    <phoneticPr fontId="2" type="noConversion"/>
  </si>
  <si>
    <t>南通</t>
    <phoneticPr fontId="2" type="noConversion"/>
  </si>
  <si>
    <t>包头</t>
    <phoneticPr fontId="2" type="noConversion"/>
  </si>
  <si>
    <t>哈尔滨</t>
    <phoneticPr fontId="2" type="noConversion"/>
  </si>
  <si>
    <t>聊城</t>
    <phoneticPr fontId="2" type="noConversion"/>
  </si>
  <si>
    <t>营口</t>
    <phoneticPr fontId="2" type="noConversion"/>
  </si>
  <si>
    <t>吉林省地区Q4技术交流会（T6）</t>
    <phoneticPr fontId="2" type="noConversion"/>
  </si>
  <si>
    <t>长春</t>
    <phoneticPr fontId="2" type="noConversion"/>
  </si>
  <si>
    <t>济南地区Q4技术交流会（T6）</t>
    <phoneticPr fontId="2" type="noConversion"/>
  </si>
  <si>
    <t>济南</t>
    <phoneticPr fontId="2" type="noConversion"/>
  </si>
  <si>
    <t>武汉</t>
    <phoneticPr fontId="2" type="noConversion"/>
  </si>
  <si>
    <t>2023年Q4上海区域凯迪拉克交流（T1）</t>
  </si>
  <si>
    <t>2023年Q4上海区域别克、雪佛兰交流会（T1）</t>
  </si>
  <si>
    <t>2023年Q4新疆区域交流会（T2）</t>
  </si>
  <si>
    <t>2023年Q4重庆区域交流会（T2）</t>
  </si>
  <si>
    <t>2023年Q4甘肃、宁夏、青海区域交流会（T2）</t>
  </si>
  <si>
    <t>2023年Q4川南区域交流会（T2）</t>
  </si>
  <si>
    <t>2023年Q4天津区域交流（T3）</t>
  </si>
  <si>
    <t>2023年Q4廊坊区域交流（T3）</t>
  </si>
  <si>
    <t>2023年Q4商丘区域交流（T3）</t>
  </si>
  <si>
    <t>2023年Q4信阳济源区域交流（T3）</t>
  </si>
  <si>
    <t>2023年Q4长沙别克技术会议（T4）</t>
  </si>
  <si>
    <t>2023年Q4长沙雪佛兰技术会议（T4）</t>
  </si>
  <si>
    <t>2023年Q4长沙凯迪技术会议（T4）</t>
  </si>
  <si>
    <t>2023Q4皖北区域技术会议（T5）</t>
  </si>
  <si>
    <t>2023Q4苏北区域别克技术会议（T5）</t>
  </si>
  <si>
    <t>2023Q4苏北区域凯迪&amp;雪佛兰技术会议（T5）</t>
  </si>
  <si>
    <t>2023重点经销商售后服务力探讨会</t>
  </si>
  <si>
    <t>2023年Q2福建省凯迪拉克交流会（T1）</t>
    <phoneticPr fontId="2" type="noConversion"/>
  </si>
  <si>
    <t>2023年Q2闽南别克、雪佛兰交流会（T1）</t>
    <phoneticPr fontId="2" type="noConversion"/>
  </si>
  <si>
    <t>2023年Q2闽北别克、雪佛兰交流会（T1）</t>
    <phoneticPr fontId="2" type="noConversion"/>
  </si>
  <si>
    <t>2023年Q3台州别克/雪佛兰/凯迪拉克交流会（T1）</t>
    <phoneticPr fontId="2" type="noConversion"/>
  </si>
  <si>
    <t>2023年Q4绍兴、金华、衢州别克/雪佛兰交流会（T1）</t>
    <phoneticPr fontId="2" type="noConversion"/>
  </si>
  <si>
    <t>2023年Q3嘉兴、湖州别克/雪佛兰交流会（T1）</t>
    <phoneticPr fontId="2" type="noConversion"/>
  </si>
  <si>
    <t>2023年Q2云南区域交流会（T2）</t>
    <phoneticPr fontId="2" type="noConversion"/>
  </si>
  <si>
    <t>2023年Q2成都区域交流会（T2）</t>
    <phoneticPr fontId="2" type="noConversion"/>
  </si>
  <si>
    <t>2023年Q3川东北区域交流会（T2）</t>
    <phoneticPr fontId="2" type="noConversion"/>
  </si>
  <si>
    <t>2023年Q3贵州区域交流会（T2）</t>
    <phoneticPr fontId="2" type="noConversion"/>
  </si>
  <si>
    <t>2023年Q3陕西区域交流会（T2）</t>
    <phoneticPr fontId="2" type="noConversion"/>
  </si>
  <si>
    <t>2023年Q2冀北区域交流（T3）</t>
    <phoneticPr fontId="2" type="noConversion"/>
  </si>
  <si>
    <t>2023年Q2冀南区域交流（T3）</t>
    <phoneticPr fontId="2" type="noConversion"/>
  </si>
  <si>
    <t>2023年Q2唐山区域交流（T3）</t>
    <phoneticPr fontId="2" type="noConversion"/>
  </si>
  <si>
    <t>2023年Q3郑州区域交流（T3）</t>
    <phoneticPr fontId="2" type="noConversion"/>
  </si>
  <si>
    <t>2023年Q3南阳区域交流（T3）</t>
    <phoneticPr fontId="2" type="noConversion"/>
  </si>
  <si>
    <t>2023年Q3周口区域交流（T3）</t>
    <phoneticPr fontId="2" type="noConversion"/>
  </si>
  <si>
    <t>2023年Q3北京区域交流（T3）</t>
    <phoneticPr fontId="2" type="noConversion"/>
  </si>
  <si>
    <t>2023年Q2广西区域会议（T4）</t>
    <phoneticPr fontId="2" type="noConversion"/>
  </si>
  <si>
    <t>2023年Q2别克3区域会议（T4）</t>
    <phoneticPr fontId="2" type="noConversion"/>
  </si>
  <si>
    <t>2023年Q2佛山凯迪雪佛兰技术会议（T4）</t>
    <phoneticPr fontId="2" type="noConversion"/>
  </si>
  <si>
    <t>2023年Q2海南区域通用技术交流会（T4）</t>
    <phoneticPr fontId="2" type="noConversion"/>
  </si>
  <si>
    <t>2023年Q3江西南昌区域交流（T4）</t>
    <phoneticPr fontId="2" type="noConversion"/>
  </si>
  <si>
    <t>2023年Q3江西区域景德镇德（T4）</t>
    <phoneticPr fontId="2" type="noConversion"/>
  </si>
  <si>
    <t>2023年Q2苏州区域一次修复率提升交流（T5）</t>
    <phoneticPr fontId="2" type="noConversion"/>
  </si>
  <si>
    <t>2023Q2南京区域技术会议（T5）</t>
    <phoneticPr fontId="2" type="noConversion"/>
  </si>
  <si>
    <t>2023Q3无锡区域技术会议（T5）</t>
    <phoneticPr fontId="2" type="noConversion"/>
  </si>
  <si>
    <t>2023Q3皖南区域技术会议（T5）</t>
    <phoneticPr fontId="2" type="noConversion"/>
  </si>
  <si>
    <t>2023年Q3黑龙江区域技术交流会（T6）</t>
    <phoneticPr fontId="2" type="noConversion"/>
  </si>
  <si>
    <t>2023年Q2内蒙古西部区域技术交流会（T6）</t>
    <phoneticPr fontId="2" type="noConversion"/>
  </si>
  <si>
    <t>2023年Q2内蒙古东部区域技术交流会（T6）</t>
    <phoneticPr fontId="2" type="noConversion"/>
  </si>
  <si>
    <t>2023年Q3聊城区域技术交流会（T6）</t>
    <phoneticPr fontId="2" type="noConversion"/>
  </si>
  <si>
    <t>辽宁省地区Q3技术交流会（T6）</t>
    <phoneticPr fontId="2" type="noConversion"/>
  </si>
  <si>
    <t>2023年Q2</t>
    <phoneticPr fontId="2" type="noConversion"/>
  </si>
  <si>
    <t>高级经理签字</t>
    <phoneticPr fontId="2" type="noConversion"/>
  </si>
  <si>
    <t>总监签字</t>
    <phoneticPr fontId="2" type="noConversion"/>
  </si>
  <si>
    <t>餐费人均
不超过200元</t>
    <phoneticPr fontId="3" type="noConversion"/>
  </si>
  <si>
    <t xml:space="preserve"> 总费用
H=C+D+E+F</t>
    <phoneticPr fontId="3" type="noConversion"/>
  </si>
  <si>
    <t>总计（不含增值税6%）</t>
    <phoneticPr fontId="2" type="noConversion"/>
  </si>
  <si>
    <t>康辉集团北京国际会议展览有限公司</t>
    <phoneticPr fontId="2" type="noConversion"/>
  </si>
  <si>
    <t>2023年现场技术交流费用</t>
    <phoneticPr fontId="2" type="noConversion"/>
  </si>
  <si>
    <t>总计（不含增值税6%）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</si>
</sst>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_ "/>
    <numFmt numFmtId="178" formatCode="#,##0.00_);[Red]\(#,##0.00\)"/>
    <numFmt numFmtId="179" formatCode="0.00_ "/>
  </numFmts>
  <fonts count="10">
    <font>
      <sz val="11"/>
      <color theme="1"/>
      <name val="等线"/>
      <family val="2"/>
      <scheme val="minor"/>
    </font>
    <font>
      <b/>
      <sz val="16"/>
      <color theme="1"/>
      <name val="Arial Unicode MS"/>
      <family val="2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Arial Unicode MS"/>
      <family val="2"/>
      <charset val="134"/>
    </font>
    <font>
      <sz val="16"/>
      <color theme="1"/>
      <name val="Arial Unicode MS"/>
      <family val="2"/>
      <charset val="134"/>
    </font>
    <font>
      <sz val="9"/>
      <color indexed="81"/>
      <name val="宋体"/>
      <family val="3"/>
      <charset val="134"/>
    </font>
    <font>
      <sz val="9"/>
      <color indexed="81"/>
      <name val="Tahoma"/>
      <family val="2"/>
    </font>
    <font>
      <b/>
      <sz val="16"/>
      <color theme="1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77" fontId="8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31" fontId="4" fillId="0" borderId="0" xfId="0" applyNumberFormat="1" applyFont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W61"/>
  <sheetViews>
    <sheetView tabSelected="1" view="pageBreakPreview" topLeftCell="B1" zoomScale="30" zoomScaleNormal="60" zoomScaleSheetLayoutView="30" workbookViewId="0">
      <selection activeCell="F92" sqref="F92"/>
    </sheetView>
  </sheetViews>
  <sheetFormatPr defaultColWidth="9" defaultRowHeight="14.15"/>
  <cols>
    <col min="1" max="1" width="25.0703125" style="1" customWidth="1"/>
    <col min="2" max="2" width="24.5703125" style="1" customWidth="1"/>
    <col min="3" max="3" width="73.42578125" style="1" customWidth="1"/>
    <col min="4" max="4" width="21.35546875" style="1" customWidth="1"/>
    <col min="5" max="5" width="14.0703125" style="1" customWidth="1"/>
    <col min="6" max="6" width="23.85546875" style="4" customWidth="1"/>
    <col min="7" max="7" width="20.5" style="1" customWidth="1"/>
    <col min="8" max="8" width="21.2109375" style="1" bestFit="1" customWidth="1"/>
    <col min="9" max="9" width="15.7109375" style="4" customWidth="1"/>
    <col min="10" max="10" width="15.5" style="4" customWidth="1"/>
    <col min="11" max="11" width="18.5" style="4" customWidth="1"/>
    <col min="12" max="12" width="15" style="4" customWidth="1"/>
    <col min="13" max="13" width="15.0703125" style="4" customWidth="1"/>
    <col min="14" max="14" width="18.5" style="4" customWidth="1"/>
    <col min="15" max="15" width="20" style="4" customWidth="1"/>
    <col min="16" max="16" width="25.5" style="1" customWidth="1"/>
    <col min="17" max="17" width="17.2109375" style="1" bestFit="1" customWidth="1"/>
    <col min="18" max="18" width="24.7109375" style="4" customWidth="1"/>
    <col min="19" max="19" width="21.5703125" style="4" customWidth="1"/>
    <col min="20" max="20" width="23.35546875" style="1" customWidth="1"/>
    <col min="21" max="21" width="9" style="1"/>
    <col min="22" max="22" width="5.35546875" style="1" bestFit="1" customWidth="1"/>
    <col min="23" max="23" width="9" style="1" hidden="1" customWidth="1"/>
    <col min="24" max="16384" width="9" style="1"/>
  </cols>
  <sheetData>
    <row r="2" spans="1:20">
      <c r="R2" s="4" t="s">
        <v>136</v>
      </c>
    </row>
    <row r="3" spans="1:20">
      <c r="R3" s="4" t="s">
        <v>137</v>
      </c>
    </row>
    <row r="4" spans="1:20">
      <c r="R4" s="13">
        <v>45061</v>
      </c>
    </row>
    <row r="5" spans="1:20" ht="40.200000000000003" customHeight="1">
      <c r="A5" s="17" t="s">
        <v>26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40.200000000000003" customHeight="1">
      <c r="A6" s="16" t="s">
        <v>0</v>
      </c>
      <c r="B6" s="16" t="s">
        <v>1</v>
      </c>
      <c r="C6" s="18" t="s">
        <v>2</v>
      </c>
      <c r="D6" s="16" t="s">
        <v>3</v>
      </c>
      <c r="E6" s="16"/>
      <c r="F6" s="16" t="s">
        <v>4</v>
      </c>
      <c r="G6" s="16"/>
      <c r="H6" s="16" t="s">
        <v>5</v>
      </c>
      <c r="I6" s="16"/>
      <c r="J6" s="16" t="s">
        <v>6</v>
      </c>
      <c r="K6" s="16"/>
      <c r="L6" s="16" t="s">
        <v>7</v>
      </c>
      <c r="M6" s="16" t="s">
        <v>8</v>
      </c>
      <c r="N6" s="16"/>
      <c r="O6" s="16"/>
      <c r="P6" s="16"/>
      <c r="Q6" s="16"/>
      <c r="R6" s="16"/>
      <c r="S6" s="16"/>
      <c r="T6" s="16" t="s">
        <v>9</v>
      </c>
    </row>
    <row r="7" spans="1:20" ht="77.5" customHeight="1">
      <c r="A7" s="16"/>
      <c r="B7" s="16"/>
      <c r="C7" s="18"/>
      <c r="D7" s="2" t="s">
        <v>10</v>
      </c>
      <c r="E7" s="2" t="s">
        <v>11</v>
      </c>
      <c r="F7" s="2" t="s">
        <v>12</v>
      </c>
      <c r="G7" s="2" t="s">
        <v>13</v>
      </c>
      <c r="H7" s="2" t="s">
        <v>14</v>
      </c>
      <c r="I7" s="2" t="s">
        <v>25</v>
      </c>
      <c r="J7" s="2" t="s">
        <v>15</v>
      </c>
      <c r="K7" s="2" t="s">
        <v>16</v>
      </c>
      <c r="L7" s="16"/>
      <c r="M7" s="2" t="s">
        <v>17</v>
      </c>
      <c r="N7" s="2" t="s">
        <v>18</v>
      </c>
      <c r="O7" s="2" t="s">
        <v>19</v>
      </c>
      <c r="P7" s="2" t="s">
        <v>20</v>
      </c>
      <c r="Q7" s="2" t="s">
        <v>21</v>
      </c>
      <c r="R7" s="2" t="s">
        <v>134</v>
      </c>
      <c r="S7" s="3" t="s">
        <v>133</v>
      </c>
      <c r="T7" s="16"/>
    </row>
    <row r="8" spans="1:20" s="10" customFormat="1" ht="34" customHeight="1">
      <c r="A8" s="5" t="s">
        <v>22</v>
      </c>
      <c r="B8" s="5" t="s">
        <v>23</v>
      </c>
      <c r="C8" s="6" t="s">
        <v>97</v>
      </c>
      <c r="D8" s="6" t="s">
        <v>130</v>
      </c>
      <c r="E8" s="5">
        <v>1</v>
      </c>
      <c r="F8" s="5" t="s">
        <v>30</v>
      </c>
      <c r="G8" s="5" t="s">
        <v>31</v>
      </c>
      <c r="H8" s="5" t="s">
        <v>32</v>
      </c>
      <c r="I8" s="5" t="s">
        <v>27</v>
      </c>
      <c r="J8" s="7">
        <v>12</v>
      </c>
      <c r="K8" s="7">
        <f>J8*2</f>
        <v>24</v>
      </c>
      <c r="L8" s="7">
        <v>2</v>
      </c>
      <c r="M8" s="5"/>
      <c r="N8" s="8">
        <f>200*(L8+K8)</f>
        <v>5200</v>
      </c>
      <c r="O8" s="5"/>
      <c r="P8" s="9">
        <f>(M8+N8+O8)*0.1</f>
        <v>520</v>
      </c>
      <c r="Q8" s="9">
        <f>(M8+N8+O8+R8)*0.06</f>
        <v>655.19999999999993</v>
      </c>
      <c r="R8" s="8">
        <f>P8+O8+N8+M8</f>
        <v>5720</v>
      </c>
      <c r="S8" s="8">
        <v>200</v>
      </c>
      <c r="T8" s="5"/>
    </row>
    <row r="9" spans="1:20" s="10" customFormat="1" ht="34" customHeight="1">
      <c r="A9" s="5" t="s">
        <v>22</v>
      </c>
      <c r="B9" s="5" t="s">
        <v>23</v>
      </c>
      <c r="C9" s="6" t="s">
        <v>98</v>
      </c>
      <c r="D9" s="6" t="s">
        <v>130</v>
      </c>
      <c r="E9" s="5">
        <v>1</v>
      </c>
      <c r="F9" s="5" t="s">
        <v>30</v>
      </c>
      <c r="G9" s="5" t="s">
        <v>31</v>
      </c>
      <c r="H9" s="5" t="s">
        <v>32</v>
      </c>
      <c r="I9" s="5" t="s">
        <v>27</v>
      </c>
      <c r="J9" s="7">
        <v>36</v>
      </c>
      <c r="K9" s="7">
        <f t="shared" ref="K9:K59" si="0">J9*2</f>
        <v>72</v>
      </c>
      <c r="L9" s="7">
        <v>2</v>
      </c>
      <c r="M9" s="5">
        <v>4500</v>
      </c>
      <c r="N9" s="8">
        <f t="shared" ref="N9:N59" si="1">200*(L9+K9)</f>
        <v>14800</v>
      </c>
      <c r="O9" s="5">
        <v>1000</v>
      </c>
      <c r="P9" s="9">
        <f t="shared" ref="P9:P59" si="2">(M9+N9+O9)*0.1</f>
        <v>2030</v>
      </c>
      <c r="Q9" s="9">
        <f t="shared" ref="Q9:Q59" si="3">(M9+N9+O9+R9)*0.06</f>
        <v>2557.7999999999997</v>
      </c>
      <c r="R9" s="8">
        <f>P9+O9+N9+M9</f>
        <v>22330</v>
      </c>
      <c r="S9" s="8">
        <v>200</v>
      </c>
      <c r="T9" s="5"/>
    </row>
    <row r="10" spans="1:20" s="10" customFormat="1" ht="34" customHeight="1">
      <c r="A10" s="5" t="s">
        <v>22</v>
      </c>
      <c r="B10" s="5" t="s">
        <v>23</v>
      </c>
      <c r="C10" s="6" t="s">
        <v>99</v>
      </c>
      <c r="D10" s="6" t="s">
        <v>130</v>
      </c>
      <c r="E10" s="5">
        <v>1</v>
      </c>
      <c r="F10" s="5" t="s">
        <v>30</v>
      </c>
      <c r="G10" s="5" t="s">
        <v>31</v>
      </c>
      <c r="H10" s="5" t="s">
        <v>32</v>
      </c>
      <c r="I10" s="5" t="s">
        <v>27</v>
      </c>
      <c r="J10" s="7">
        <v>35</v>
      </c>
      <c r="K10" s="7">
        <f t="shared" si="0"/>
        <v>70</v>
      </c>
      <c r="L10" s="7">
        <v>2</v>
      </c>
      <c r="M10" s="5">
        <v>4500</v>
      </c>
      <c r="N10" s="8">
        <f t="shared" si="1"/>
        <v>14400</v>
      </c>
      <c r="O10" s="5">
        <v>1000</v>
      </c>
      <c r="P10" s="9">
        <f t="shared" si="2"/>
        <v>1990</v>
      </c>
      <c r="Q10" s="9">
        <f t="shared" si="3"/>
        <v>2507.4</v>
      </c>
      <c r="R10" s="8">
        <f t="shared" ref="R10:R59" si="4">P10+O10+N10+M10</f>
        <v>21890</v>
      </c>
      <c r="S10" s="8">
        <v>200</v>
      </c>
      <c r="T10" s="5"/>
    </row>
    <row r="11" spans="1:20" s="10" customFormat="1" ht="34" customHeight="1">
      <c r="A11" s="5" t="s">
        <v>22</v>
      </c>
      <c r="B11" s="5" t="s">
        <v>23</v>
      </c>
      <c r="C11" s="6" t="s">
        <v>100</v>
      </c>
      <c r="D11" s="6" t="s">
        <v>28</v>
      </c>
      <c r="E11" s="5">
        <v>1</v>
      </c>
      <c r="F11" s="5" t="s">
        <v>33</v>
      </c>
      <c r="G11" s="5" t="s">
        <v>31</v>
      </c>
      <c r="H11" s="5" t="s">
        <v>32</v>
      </c>
      <c r="I11" s="5" t="s">
        <v>27</v>
      </c>
      <c r="J11" s="7">
        <v>10</v>
      </c>
      <c r="K11" s="7">
        <f t="shared" si="0"/>
        <v>20</v>
      </c>
      <c r="L11" s="7">
        <v>2</v>
      </c>
      <c r="M11" s="5"/>
      <c r="N11" s="8">
        <f t="shared" si="1"/>
        <v>4400</v>
      </c>
      <c r="O11" s="5"/>
      <c r="P11" s="9">
        <f t="shared" si="2"/>
        <v>440</v>
      </c>
      <c r="Q11" s="9">
        <f t="shared" si="3"/>
        <v>554.4</v>
      </c>
      <c r="R11" s="8">
        <f t="shared" si="4"/>
        <v>4840</v>
      </c>
      <c r="S11" s="8">
        <v>200</v>
      </c>
      <c r="T11" s="5"/>
    </row>
    <row r="12" spans="1:20" s="10" customFormat="1" ht="34" customHeight="1">
      <c r="A12" s="5" t="s">
        <v>22</v>
      </c>
      <c r="B12" s="5" t="s">
        <v>23</v>
      </c>
      <c r="C12" s="6" t="s">
        <v>102</v>
      </c>
      <c r="D12" s="6" t="s">
        <v>28</v>
      </c>
      <c r="E12" s="5">
        <v>1</v>
      </c>
      <c r="F12" s="5" t="s">
        <v>34</v>
      </c>
      <c r="G12" s="5" t="s">
        <v>31</v>
      </c>
      <c r="H12" s="5" t="s">
        <v>32</v>
      </c>
      <c r="I12" s="5" t="s">
        <v>27</v>
      </c>
      <c r="J12" s="7">
        <v>13</v>
      </c>
      <c r="K12" s="7">
        <f t="shared" si="0"/>
        <v>26</v>
      </c>
      <c r="L12" s="7">
        <v>2</v>
      </c>
      <c r="M12" s="5"/>
      <c r="N12" s="8">
        <f t="shared" si="1"/>
        <v>5600</v>
      </c>
      <c r="O12" s="5"/>
      <c r="P12" s="9">
        <f t="shared" si="2"/>
        <v>560</v>
      </c>
      <c r="Q12" s="9">
        <f t="shared" si="3"/>
        <v>705.6</v>
      </c>
      <c r="R12" s="8">
        <f t="shared" si="4"/>
        <v>6160</v>
      </c>
      <c r="S12" s="8">
        <v>200</v>
      </c>
      <c r="T12" s="5"/>
    </row>
    <row r="13" spans="1:20" s="10" customFormat="1" ht="34" customHeight="1">
      <c r="A13" s="5" t="s">
        <v>22</v>
      </c>
      <c r="B13" s="5" t="s">
        <v>23</v>
      </c>
      <c r="C13" s="6" t="s">
        <v>101</v>
      </c>
      <c r="D13" s="6" t="s">
        <v>29</v>
      </c>
      <c r="E13" s="5">
        <v>1</v>
      </c>
      <c r="F13" s="5" t="s">
        <v>35</v>
      </c>
      <c r="G13" s="5" t="s">
        <v>31</v>
      </c>
      <c r="H13" s="5" t="s">
        <v>32</v>
      </c>
      <c r="I13" s="5" t="s">
        <v>27</v>
      </c>
      <c r="J13" s="7">
        <v>17</v>
      </c>
      <c r="K13" s="7">
        <f t="shared" si="0"/>
        <v>34</v>
      </c>
      <c r="L13" s="7">
        <v>3</v>
      </c>
      <c r="M13" s="5"/>
      <c r="N13" s="8">
        <f t="shared" si="1"/>
        <v>7400</v>
      </c>
      <c r="O13" s="5"/>
      <c r="P13" s="9">
        <f t="shared" si="2"/>
        <v>740</v>
      </c>
      <c r="Q13" s="9">
        <f t="shared" si="3"/>
        <v>932.4</v>
      </c>
      <c r="R13" s="8">
        <f t="shared" si="4"/>
        <v>8140</v>
      </c>
      <c r="S13" s="8">
        <v>200</v>
      </c>
      <c r="T13" s="5"/>
    </row>
    <row r="14" spans="1:20" s="10" customFormat="1" ht="34" customHeight="1">
      <c r="A14" s="5" t="s">
        <v>22</v>
      </c>
      <c r="B14" s="5" t="s">
        <v>23</v>
      </c>
      <c r="C14" s="6" t="s">
        <v>80</v>
      </c>
      <c r="D14" s="6" t="s">
        <v>29</v>
      </c>
      <c r="E14" s="5">
        <v>1</v>
      </c>
      <c r="F14" s="5" t="s">
        <v>36</v>
      </c>
      <c r="G14" s="5" t="s">
        <v>31</v>
      </c>
      <c r="H14" s="5" t="s">
        <v>32</v>
      </c>
      <c r="I14" s="5" t="s">
        <v>27</v>
      </c>
      <c r="J14" s="7">
        <v>19</v>
      </c>
      <c r="K14" s="7">
        <f t="shared" si="0"/>
        <v>38</v>
      </c>
      <c r="L14" s="7">
        <v>2</v>
      </c>
      <c r="M14" s="5"/>
      <c r="N14" s="8">
        <f t="shared" si="1"/>
        <v>8000</v>
      </c>
      <c r="O14" s="5"/>
      <c r="P14" s="9">
        <f t="shared" si="2"/>
        <v>800</v>
      </c>
      <c r="Q14" s="9">
        <f t="shared" si="3"/>
        <v>1008</v>
      </c>
      <c r="R14" s="8">
        <f t="shared" si="4"/>
        <v>8800</v>
      </c>
      <c r="S14" s="8">
        <v>200</v>
      </c>
      <c r="T14" s="5"/>
    </row>
    <row r="15" spans="1:20" s="10" customFormat="1" ht="34" customHeight="1">
      <c r="A15" s="5" t="s">
        <v>22</v>
      </c>
      <c r="B15" s="5" t="s">
        <v>23</v>
      </c>
      <c r="C15" s="6" t="s">
        <v>81</v>
      </c>
      <c r="D15" s="6" t="s">
        <v>29</v>
      </c>
      <c r="E15" s="5">
        <v>1</v>
      </c>
      <c r="F15" s="5" t="s">
        <v>36</v>
      </c>
      <c r="G15" s="5" t="s">
        <v>31</v>
      </c>
      <c r="H15" s="5" t="s">
        <v>32</v>
      </c>
      <c r="I15" s="5" t="s">
        <v>27</v>
      </c>
      <c r="J15" s="7">
        <v>50</v>
      </c>
      <c r="K15" s="7">
        <f t="shared" si="0"/>
        <v>100</v>
      </c>
      <c r="L15" s="7">
        <v>2</v>
      </c>
      <c r="M15" s="5">
        <v>5000</v>
      </c>
      <c r="N15" s="8">
        <f t="shared" si="1"/>
        <v>20400</v>
      </c>
      <c r="O15" s="5">
        <v>1000</v>
      </c>
      <c r="P15" s="9">
        <f t="shared" si="2"/>
        <v>2640</v>
      </c>
      <c r="Q15" s="9">
        <f t="shared" si="3"/>
        <v>3326.4</v>
      </c>
      <c r="R15" s="8">
        <f t="shared" si="4"/>
        <v>29040</v>
      </c>
      <c r="S15" s="8">
        <v>200</v>
      </c>
      <c r="T15" s="5"/>
    </row>
    <row r="16" spans="1:20" s="10" customFormat="1" ht="34" customHeight="1">
      <c r="A16" s="5" t="s">
        <v>22</v>
      </c>
      <c r="B16" s="5" t="s">
        <v>23</v>
      </c>
      <c r="C16" s="6" t="s">
        <v>103</v>
      </c>
      <c r="D16" s="6" t="s">
        <v>130</v>
      </c>
      <c r="E16" s="5">
        <v>1</v>
      </c>
      <c r="F16" s="5" t="s">
        <v>37</v>
      </c>
      <c r="G16" s="5" t="s">
        <v>31</v>
      </c>
      <c r="H16" s="5" t="s">
        <v>32</v>
      </c>
      <c r="I16" s="5" t="s">
        <v>27</v>
      </c>
      <c r="J16" s="7">
        <v>32</v>
      </c>
      <c r="K16" s="7">
        <f t="shared" si="0"/>
        <v>64</v>
      </c>
      <c r="L16" s="7">
        <v>2</v>
      </c>
      <c r="M16" s="5">
        <v>3800</v>
      </c>
      <c r="N16" s="8">
        <f t="shared" si="1"/>
        <v>13200</v>
      </c>
      <c r="O16" s="5">
        <v>1000</v>
      </c>
      <c r="P16" s="9">
        <f t="shared" si="2"/>
        <v>1800</v>
      </c>
      <c r="Q16" s="9">
        <f t="shared" si="3"/>
        <v>2268</v>
      </c>
      <c r="R16" s="8">
        <f t="shared" si="4"/>
        <v>19800</v>
      </c>
      <c r="S16" s="8">
        <v>200</v>
      </c>
      <c r="T16" s="5"/>
    </row>
    <row r="17" spans="1:20" s="10" customFormat="1" ht="34" customHeight="1">
      <c r="A17" s="5" t="s">
        <v>22</v>
      </c>
      <c r="B17" s="5" t="s">
        <v>23</v>
      </c>
      <c r="C17" s="6" t="s">
        <v>104</v>
      </c>
      <c r="D17" s="6" t="s">
        <v>130</v>
      </c>
      <c r="E17" s="5">
        <v>1</v>
      </c>
      <c r="F17" s="5" t="s">
        <v>38</v>
      </c>
      <c r="G17" s="5" t="s">
        <v>31</v>
      </c>
      <c r="H17" s="5" t="s">
        <v>32</v>
      </c>
      <c r="I17" s="5" t="s">
        <v>27</v>
      </c>
      <c r="J17" s="7">
        <v>33</v>
      </c>
      <c r="K17" s="7">
        <f t="shared" si="0"/>
        <v>66</v>
      </c>
      <c r="L17" s="7">
        <v>2</v>
      </c>
      <c r="M17" s="5">
        <v>3900</v>
      </c>
      <c r="N17" s="8">
        <f t="shared" si="1"/>
        <v>13600</v>
      </c>
      <c r="O17" s="5">
        <v>1000</v>
      </c>
      <c r="P17" s="9">
        <f t="shared" si="2"/>
        <v>1850</v>
      </c>
      <c r="Q17" s="9">
        <f t="shared" si="3"/>
        <v>2331</v>
      </c>
      <c r="R17" s="8">
        <f t="shared" si="4"/>
        <v>20350</v>
      </c>
      <c r="S17" s="8">
        <v>200</v>
      </c>
      <c r="T17" s="5"/>
    </row>
    <row r="18" spans="1:20" s="10" customFormat="1" ht="34" customHeight="1">
      <c r="A18" s="5" t="s">
        <v>22</v>
      </c>
      <c r="B18" s="5" t="s">
        <v>23</v>
      </c>
      <c r="C18" s="6" t="s">
        <v>105</v>
      </c>
      <c r="D18" s="6" t="s">
        <v>28</v>
      </c>
      <c r="E18" s="5">
        <v>1</v>
      </c>
      <c r="F18" s="5" t="s">
        <v>39</v>
      </c>
      <c r="G18" s="5" t="s">
        <v>31</v>
      </c>
      <c r="H18" s="5" t="s">
        <v>32</v>
      </c>
      <c r="I18" s="5" t="s">
        <v>27</v>
      </c>
      <c r="J18" s="7">
        <v>35</v>
      </c>
      <c r="K18" s="7">
        <f t="shared" si="0"/>
        <v>70</v>
      </c>
      <c r="L18" s="7">
        <v>2</v>
      </c>
      <c r="M18" s="5">
        <v>2900</v>
      </c>
      <c r="N18" s="8">
        <f t="shared" si="1"/>
        <v>14400</v>
      </c>
      <c r="O18" s="5">
        <v>1000</v>
      </c>
      <c r="P18" s="9">
        <f t="shared" si="2"/>
        <v>1830</v>
      </c>
      <c r="Q18" s="9">
        <f t="shared" si="3"/>
        <v>2305.7999999999997</v>
      </c>
      <c r="R18" s="8">
        <f t="shared" si="4"/>
        <v>20130</v>
      </c>
      <c r="S18" s="8">
        <v>200</v>
      </c>
      <c r="T18" s="5"/>
    </row>
    <row r="19" spans="1:20" s="10" customFormat="1" ht="34" customHeight="1">
      <c r="A19" s="5" t="s">
        <v>22</v>
      </c>
      <c r="B19" s="5" t="s">
        <v>23</v>
      </c>
      <c r="C19" s="6" t="s">
        <v>106</v>
      </c>
      <c r="D19" s="6" t="s">
        <v>28</v>
      </c>
      <c r="E19" s="5">
        <v>1</v>
      </c>
      <c r="F19" s="5" t="s">
        <v>40</v>
      </c>
      <c r="G19" s="5" t="s">
        <v>31</v>
      </c>
      <c r="H19" s="5" t="s">
        <v>32</v>
      </c>
      <c r="I19" s="5" t="s">
        <v>27</v>
      </c>
      <c r="J19" s="7">
        <v>37</v>
      </c>
      <c r="K19" s="7">
        <f t="shared" si="0"/>
        <v>74</v>
      </c>
      <c r="L19" s="7">
        <v>2</v>
      </c>
      <c r="M19" s="5">
        <v>4000</v>
      </c>
      <c r="N19" s="8">
        <f t="shared" si="1"/>
        <v>15200</v>
      </c>
      <c r="O19" s="5">
        <v>1000</v>
      </c>
      <c r="P19" s="9">
        <f t="shared" si="2"/>
        <v>2020</v>
      </c>
      <c r="Q19" s="9">
        <f t="shared" si="3"/>
        <v>2545.1999999999998</v>
      </c>
      <c r="R19" s="8">
        <f t="shared" si="4"/>
        <v>22220</v>
      </c>
      <c r="S19" s="8">
        <v>200</v>
      </c>
      <c r="T19" s="5"/>
    </row>
    <row r="20" spans="1:20" s="10" customFormat="1" ht="34" customHeight="1">
      <c r="A20" s="5" t="s">
        <v>22</v>
      </c>
      <c r="B20" s="5" t="s">
        <v>23</v>
      </c>
      <c r="C20" s="6" t="s">
        <v>107</v>
      </c>
      <c r="D20" s="6" t="s">
        <v>28</v>
      </c>
      <c r="E20" s="5">
        <v>1</v>
      </c>
      <c r="F20" s="5" t="s">
        <v>41</v>
      </c>
      <c r="G20" s="5" t="s">
        <v>31</v>
      </c>
      <c r="H20" s="5" t="s">
        <v>32</v>
      </c>
      <c r="I20" s="5" t="s">
        <v>27</v>
      </c>
      <c r="J20" s="7">
        <v>35</v>
      </c>
      <c r="K20" s="7">
        <f t="shared" si="0"/>
        <v>70</v>
      </c>
      <c r="L20" s="7">
        <v>2</v>
      </c>
      <c r="M20" s="5">
        <v>3900</v>
      </c>
      <c r="N20" s="8">
        <f t="shared" si="1"/>
        <v>14400</v>
      </c>
      <c r="O20" s="5">
        <v>1000</v>
      </c>
      <c r="P20" s="9">
        <f t="shared" si="2"/>
        <v>1930</v>
      </c>
      <c r="Q20" s="9">
        <f t="shared" si="3"/>
        <v>2431.7999999999997</v>
      </c>
      <c r="R20" s="8">
        <f t="shared" si="4"/>
        <v>21230</v>
      </c>
      <c r="S20" s="8">
        <v>200</v>
      </c>
      <c r="T20" s="5"/>
    </row>
    <row r="21" spans="1:20" s="10" customFormat="1" ht="34" customHeight="1">
      <c r="A21" s="5" t="s">
        <v>22</v>
      </c>
      <c r="B21" s="5" t="s">
        <v>23</v>
      </c>
      <c r="C21" s="6" t="s">
        <v>82</v>
      </c>
      <c r="D21" s="6" t="s">
        <v>29</v>
      </c>
      <c r="E21" s="5">
        <v>1</v>
      </c>
      <c r="F21" s="5" t="s">
        <v>42</v>
      </c>
      <c r="G21" s="5" t="s">
        <v>31</v>
      </c>
      <c r="H21" s="5" t="s">
        <v>32</v>
      </c>
      <c r="I21" s="5" t="s">
        <v>27</v>
      </c>
      <c r="J21" s="7">
        <v>35</v>
      </c>
      <c r="K21" s="7">
        <f t="shared" si="0"/>
        <v>70</v>
      </c>
      <c r="L21" s="7">
        <v>2</v>
      </c>
      <c r="M21" s="5">
        <v>4200</v>
      </c>
      <c r="N21" s="8">
        <f t="shared" si="1"/>
        <v>14400</v>
      </c>
      <c r="O21" s="5">
        <v>1000</v>
      </c>
      <c r="P21" s="9">
        <f t="shared" si="2"/>
        <v>1960</v>
      </c>
      <c r="Q21" s="9">
        <f t="shared" si="3"/>
        <v>2469.6</v>
      </c>
      <c r="R21" s="8">
        <f t="shared" si="4"/>
        <v>21560</v>
      </c>
      <c r="S21" s="8">
        <v>200</v>
      </c>
      <c r="T21" s="5"/>
    </row>
    <row r="22" spans="1:20" s="10" customFormat="1" ht="34" customHeight="1">
      <c r="A22" s="5" t="s">
        <v>22</v>
      </c>
      <c r="B22" s="5" t="s">
        <v>23</v>
      </c>
      <c r="C22" s="6" t="s">
        <v>83</v>
      </c>
      <c r="D22" s="6" t="s">
        <v>29</v>
      </c>
      <c r="E22" s="5">
        <v>1</v>
      </c>
      <c r="F22" s="5" t="s">
        <v>43</v>
      </c>
      <c r="G22" s="5" t="s">
        <v>31</v>
      </c>
      <c r="H22" s="5" t="s">
        <v>32</v>
      </c>
      <c r="I22" s="5" t="s">
        <v>27</v>
      </c>
      <c r="J22" s="7">
        <v>24</v>
      </c>
      <c r="K22" s="7">
        <f t="shared" si="0"/>
        <v>48</v>
      </c>
      <c r="L22" s="7">
        <v>2</v>
      </c>
      <c r="M22" s="5"/>
      <c r="N22" s="8">
        <f t="shared" si="1"/>
        <v>10000</v>
      </c>
      <c r="O22" s="5"/>
      <c r="P22" s="9">
        <f t="shared" si="2"/>
        <v>1000</v>
      </c>
      <c r="Q22" s="9">
        <f t="shared" si="3"/>
        <v>1260</v>
      </c>
      <c r="R22" s="8">
        <f t="shared" si="4"/>
        <v>11000</v>
      </c>
      <c r="S22" s="8">
        <v>200</v>
      </c>
      <c r="T22" s="5"/>
    </row>
    <row r="23" spans="1:20" s="10" customFormat="1" ht="34" customHeight="1">
      <c r="A23" s="5" t="s">
        <v>22</v>
      </c>
      <c r="B23" s="5" t="s">
        <v>23</v>
      </c>
      <c r="C23" s="6" t="s">
        <v>84</v>
      </c>
      <c r="D23" s="6" t="s">
        <v>29</v>
      </c>
      <c r="E23" s="5">
        <v>1</v>
      </c>
      <c r="F23" s="5" t="s">
        <v>44</v>
      </c>
      <c r="G23" s="5" t="s">
        <v>31</v>
      </c>
      <c r="H23" s="5" t="s">
        <v>32</v>
      </c>
      <c r="I23" s="5" t="s">
        <v>27</v>
      </c>
      <c r="J23" s="7">
        <v>30</v>
      </c>
      <c r="K23" s="7">
        <f t="shared" si="0"/>
        <v>60</v>
      </c>
      <c r="L23" s="7">
        <v>2</v>
      </c>
      <c r="M23" s="5">
        <v>3900</v>
      </c>
      <c r="N23" s="8">
        <f t="shared" si="1"/>
        <v>12400</v>
      </c>
      <c r="O23" s="5">
        <v>1000</v>
      </c>
      <c r="P23" s="9">
        <f t="shared" si="2"/>
        <v>1730</v>
      </c>
      <c r="Q23" s="9">
        <f t="shared" si="3"/>
        <v>2179.7999999999997</v>
      </c>
      <c r="R23" s="8">
        <f t="shared" si="4"/>
        <v>19030</v>
      </c>
      <c r="S23" s="8">
        <v>200</v>
      </c>
      <c r="T23" s="5"/>
    </row>
    <row r="24" spans="1:20" s="10" customFormat="1" ht="34" customHeight="1">
      <c r="A24" s="5" t="s">
        <v>22</v>
      </c>
      <c r="B24" s="5" t="s">
        <v>23</v>
      </c>
      <c r="C24" s="6" t="s">
        <v>85</v>
      </c>
      <c r="D24" s="6" t="s">
        <v>29</v>
      </c>
      <c r="E24" s="5">
        <v>1</v>
      </c>
      <c r="F24" s="5" t="s">
        <v>45</v>
      </c>
      <c r="G24" s="5" t="s">
        <v>31</v>
      </c>
      <c r="H24" s="5" t="s">
        <v>32</v>
      </c>
      <c r="I24" s="5" t="s">
        <v>27</v>
      </c>
      <c r="J24" s="7">
        <v>22</v>
      </c>
      <c r="K24" s="7">
        <f t="shared" si="0"/>
        <v>44</v>
      </c>
      <c r="L24" s="7">
        <v>2</v>
      </c>
      <c r="M24" s="5"/>
      <c r="N24" s="8">
        <f t="shared" si="1"/>
        <v>9200</v>
      </c>
      <c r="O24" s="5"/>
      <c r="P24" s="9">
        <f t="shared" si="2"/>
        <v>920</v>
      </c>
      <c r="Q24" s="9">
        <f t="shared" si="3"/>
        <v>1159.2</v>
      </c>
      <c r="R24" s="8">
        <f t="shared" si="4"/>
        <v>10120</v>
      </c>
      <c r="S24" s="8">
        <v>200</v>
      </c>
      <c r="T24" s="5"/>
    </row>
    <row r="25" spans="1:20" s="10" customFormat="1" ht="34" customHeight="1">
      <c r="A25" s="5" t="s">
        <v>22</v>
      </c>
      <c r="B25" s="5" t="s">
        <v>23</v>
      </c>
      <c r="C25" s="6" t="s">
        <v>108</v>
      </c>
      <c r="D25" s="6" t="s">
        <v>130</v>
      </c>
      <c r="E25" s="5">
        <v>1</v>
      </c>
      <c r="F25" s="5" t="s">
        <v>46</v>
      </c>
      <c r="G25" s="5" t="s">
        <v>31</v>
      </c>
      <c r="H25" s="5" t="s">
        <v>32</v>
      </c>
      <c r="I25" s="5" t="s">
        <v>27</v>
      </c>
      <c r="J25" s="7">
        <v>16</v>
      </c>
      <c r="K25" s="7">
        <f t="shared" si="0"/>
        <v>32</v>
      </c>
      <c r="L25" s="7">
        <v>2</v>
      </c>
      <c r="M25" s="5"/>
      <c r="N25" s="8">
        <f t="shared" si="1"/>
        <v>6800</v>
      </c>
      <c r="O25" s="5"/>
      <c r="P25" s="9">
        <f t="shared" si="2"/>
        <v>680</v>
      </c>
      <c r="Q25" s="9">
        <f t="shared" si="3"/>
        <v>856.8</v>
      </c>
      <c r="R25" s="8">
        <f t="shared" si="4"/>
        <v>7480</v>
      </c>
      <c r="S25" s="8">
        <v>200</v>
      </c>
      <c r="T25" s="5"/>
    </row>
    <row r="26" spans="1:20" s="10" customFormat="1" ht="34" customHeight="1">
      <c r="A26" s="5" t="s">
        <v>22</v>
      </c>
      <c r="B26" s="5" t="s">
        <v>23</v>
      </c>
      <c r="C26" s="6" t="s">
        <v>109</v>
      </c>
      <c r="D26" s="6" t="s">
        <v>130</v>
      </c>
      <c r="E26" s="5">
        <v>1</v>
      </c>
      <c r="F26" s="5" t="s">
        <v>47</v>
      </c>
      <c r="G26" s="5" t="s">
        <v>31</v>
      </c>
      <c r="H26" s="5" t="s">
        <v>32</v>
      </c>
      <c r="I26" s="5" t="s">
        <v>27</v>
      </c>
      <c r="J26" s="7">
        <v>20</v>
      </c>
      <c r="K26" s="7">
        <f t="shared" si="0"/>
        <v>40</v>
      </c>
      <c r="L26" s="7">
        <v>2</v>
      </c>
      <c r="M26" s="5"/>
      <c r="N26" s="8">
        <f t="shared" si="1"/>
        <v>8400</v>
      </c>
      <c r="O26" s="5"/>
      <c r="P26" s="9">
        <f t="shared" si="2"/>
        <v>840</v>
      </c>
      <c r="Q26" s="9">
        <f t="shared" si="3"/>
        <v>1058.3999999999999</v>
      </c>
      <c r="R26" s="8">
        <f t="shared" si="4"/>
        <v>9240</v>
      </c>
      <c r="S26" s="8">
        <v>200</v>
      </c>
      <c r="T26" s="5"/>
    </row>
    <row r="27" spans="1:20" s="10" customFormat="1" ht="34" customHeight="1">
      <c r="A27" s="5" t="s">
        <v>22</v>
      </c>
      <c r="B27" s="5" t="s">
        <v>23</v>
      </c>
      <c r="C27" s="6" t="s">
        <v>110</v>
      </c>
      <c r="D27" s="6" t="s">
        <v>130</v>
      </c>
      <c r="E27" s="5">
        <v>1</v>
      </c>
      <c r="F27" s="5" t="s">
        <v>48</v>
      </c>
      <c r="G27" s="5" t="s">
        <v>31</v>
      </c>
      <c r="H27" s="5" t="s">
        <v>32</v>
      </c>
      <c r="I27" s="5" t="s">
        <v>27</v>
      </c>
      <c r="J27" s="7">
        <v>15</v>
      </c>
      <c r="K27" s="7">
        <f t="shared" si="0"/>
        <v>30</v>
      </c>
      <c r="L27" s="7">
        <v>2</v>
      </c>
      <c r="M27" s="5"/>
      <c r="N27" s="8">
        <f t="shared" si="1"/>
        <v>6400</v>
      </c>
      <c r="O27" s="5"/>
      <c r="P27" s="9">
        <f t="shared" si="2"/>
        <v>640</v>
      </c>
      <c r="Q27" s="9">
        <f t="shared" si="3"/>
        <v>806.4</v>
      </c>
      <c r="R27" s="8">
        <f t="shared" si="4"/>
        <v>7040</v>
      </c>
      <c r="S27" s="8">
        <v>200</v>
      </c>
      <c r="T27" s="5"/>
    </row>
    <row r="28" spans="1:20" s="10" customFormat="1" ht="34" customHeight="1">
      <c r="A28" s="5" t="s">
        <v>22</v>
      </c>
      <c r="B28" s="5" t="s">
        <v>23</v>
      </c>
      <c r="C28" s="6" t="s">
        <v>111</v>
      </c>
      <c r="D28" s="6" t="s">
        <v>28</v>
      </c>
      <c r="E28" s="5">
        <v>1</v>
      </c>
      <c r="F28" s="5" t="s">
        <v>49</v>
      </c>
      <c r="G28" s="5" t="s">
        <v>31</v>
      </c>
      <c r="H28" s="5" t="s">
        <v>32</v>
      </c>
      <c r="I28" s="5" t="s">
        <v>27</v>
      </c>
      <c r="J28" s="7">
        <v>26</v>
      </c>
      <c r="K28" s="7">
        <f t="shared" si="0"/>
        <v>52</v>
      </c>
      <c r="L28" s="7">
        <v>3</v>
      </c>
      <c r="M28" s="5">
        <v>4100</v>
      </c>
      <c r="N28" s="8">
        <f t="shared" si="1"/>
        <v>11000</v>
      </c>
      <c r="O28" s="5">
        <v>1000</v>
      </c>
      <c r="P28" s="9">
        <f t="shared" si="2"/>
        <v>1610</v>
      </c>
      <c r="Q28" s="9">
        <f t="shared" si="3"/>
        <v>2028.6</v>
      </c>
      <c r="R28" s="8">
        <f t="shared" si="4"/>
        <v>17710</v>
      </c>
      <c r="S28" s="8">
        <v>200</v>
      </c>
      <c r="T28" s="5"/>
    </row>
    <row r="29" spans="1:20" s="10" customFormat="1" ht="34" customHeight="1">
      <c r="A29" s="5" t="s">
        <v>22</v>
      </c>
      <c r="B29" s="5" t="s">
        <v>23</v>
      </c>
      <c r="C29" s="6" t="s">
        <v>112</v>
      </c>
      <c r="D29" s="6" t="s">
        <v>28</v>
      </c>
      <c r="E29" s="5">
        <v>1</v>
      </c>
      <c r="F29" s="5" t="s">
        <v>50</v>
      </c>
      <c r="G29" s="5" t="s">
        <v>31</v>
      </c>
      <c r="H29" s="5" t="s">
        <v>32</v>
      </c>
      <c r="I29" s="5" t="s">
        <v>27</v>
      </c>
      <c r="J29" s="7">
        <v>23</v>
      </c>
      <c r="K29" s="7">
        <f t="shared" si="0"/>
        <v>46</v>
      </c>
      <c r="L29" s="7">
        <v>2</v>
      </c>
      <c r="M29" s="5"/>
      <c r="N29" s="8">
        <f t="shared" si="1"/>
        <v>9600</v>
      </c>
      <c r="O29" s="5"/>
      <c r="P29" s="9">
        <f t="shared" si="2"/>
        <v>960</v>
      </c>
      <c r="Q29" s="9">
        <f t="shared" si="3"/>
        <v>1209.5999999999999</v>
      </c>
      <c r="R29" s="8">
        <f t="shared" si="4"/>
        <v>10560</v>
      </c>
      <c r="S29" s="8">
        <v>200</v>
      </c>
      <c r="T29" s="5"/>
    </row>
    <row r="30" spans="1:20" s="10" customFormat="1" ht="34" customHeight="1">
      <c r="A30" s="5" t="s">
        <v>22</v>
      </c>
      <c r="B30" s="5" t="s">
        <v>23</v>
      </c>
      <c r="C30" s="6" t="s">
        <v>113</v>
      </c>
      <c r="D30" s="6" t="s">
        <v>28</v>
      </c>
      <c r="E30" s="5">
        <v>1</v>
      </c>
      <c r="F30" s="5" t="s">
        <v>51</v>
      </c>
      <c r="G30" s="5" t="s">
        <v>31</v>
      </c>
      <c r="H30" s="5" t="s">
        <v>32</v>
      </c>
      <c r="I30" s="5" t="s">
        <v>27</v>
      </c>
      <c r="J30" s="7">
        <v>35</v>
      </c>
      <c r="K30" s="7">
        <f t="shared" si="0"/>
        <v>70</v>
      </c>
      <c r="L30" s="7">
        <v>2</v>
      </c>
      <c r="M30" s="5">
        <v>3500</v>
      </c>
      <c r="N30" s="8">
        <f t="shared" si="1"/>
        <v>14400</v>
      </c>
      <c r="O30" s="5">
        <v>1000</v>
      </c>
      <c r="P30" s="9">
        <f t="shared" si="2"/>
        <v>1890</v>
      </c>
      <c r="Q30" s="9">
        <f t="shared" si="3"/>
        <v>2381.4</v>
      </c>
      <c r="R30" s="8">
        <f t="shared" si="4"/>
        <v>20790</v>
      </c>
      <c r="S30" s="8">
        <v>200</v>
      </c>
      <c r="T30" s="5"/>
    </row>
    <row r="31" spans="1:20" s="10" customFormat="1" ht="34" customHeight="1">
      <c r="A31" s="5" t="s">
        <v>22</v>
      </c>
      <c r="B31" s="5" t="s">
        <v>23</v>
      </c>
      <c r="C31" s="6" t="s">
        <v>114</v>
      </c>
      <c r="D31" s="6" t="s">
        <v>28</v>
      </c>
      <c r="E31" s="5">
        <v>1</v>
      </c>
      <c r="F31" s="5" t="s">
        <v>52</v>
      </c>
      <c r="G31" s="5" t="s">
        <v>31</v>
      </c>
      <c r="H31" s="5" t="s">
        <v>32</v>
      </c>
      <c r="I31" s="5" t="s">
        <v>27</v>
      </c>
      <c r="J31" s="7">
        <v>23</v>
      </c>
      <c r="K31" s="7">
        <f t="shared" si="0"/>
        <v>46</v>
      </c>
      <c r="L31" s="7">
        <v>2</v>
      </c>
      <c r="M31" s="5"/>
      <c r="N31" s="8">
        <f t="shared" si="1"/>
        <v>9600</v>
      </c>
      <c r="O31" s="5"/>
      <c r="P31" s="9">
        <f t="shared" si="2"/>
        <v>960</v>
      </c>
      <c r="Q31" s="9">
        <f t="shared" si="3"/>
        <v>1209.5999999999999</v>
      </c>
      <c r="R31" s="8">
        <f t="shared" si="4"/>
        <v>10560</v>
      </c>
      <c r="S31" s="8">
        <v>200</v>
      </c>
      <c r="T31" s="5"/>
    </row>
    <row r="32" spans="1:20" s="10" customFormat="1" ht="34" customHeight="1">
      <c r="A32" s="5" t="s">
        <v>22</v>
      </c>
      <c r="B32" s="5" t="s">
        <v>23</v>
      </c>
      <c r="C32" s="6" t="s">
        <v>86</v>
      </c>
      <c r="D32" s="6" t="s">
        <v>29</v>
      </c>
      <c r="E32" s="5">
        <v>1</v>
      </c>
      <c r="F32" s="5" t="s">
        <v>53</v>
      </c>
      <c r="G32" s="5" t="s">
        <v>31</v>
      </c>
      <c r="H32" s="5" t="s">
        <v>32</v>
      </c>
      <c r="I32" s="5" t="s">
        <v>27</v>
      </c>
      <c r="J32" s="7">
        <v>32</v>
      </c>
      <c r="K32" s="7">
        <f t="shared" si="0"/>
        <v>64</v>
      </c>
      <c r="L32" s="7">
        <v>2</v>
      </c>
      <c r="M32" s="5">
        <v>4000</v>
      </c>
      <c r="N32" s="8">
        <f t="shared" si="1"/>
        <v>13200</v>
      </c>
      <c r="O32" s="5">
        <v>1000</v>
      </c>
      <c r="P32" s="9">
        <f t="shared" si="2"/>
        <v>1820</v>
      </c>
      <c r="Q32" s="9">
        <f t="shared" si="3"/>
        <v>2293.1999999999998</v>
      </c>
      <c r="R32" s="8">
        <f t="shared" si="4"/>
        <v>20020</v>
      </c>
      <c r="S32" s="8">
        <v>200</v>
      </c>
      <c r="T32" s="5"/>
    </row>
    <row r="33" spans="1:20" s="10" customFormat="1" ht="34" customHeight="1">
      <c r="A33" s="5" t="s">
        <v>22</v>
      </c>
      <c r="B33" s="5" t="s">
        <v>23</v>
      </c>
      <c r="C33" s="6" t="s">
        <v>87</v>
      </c>
      <c r="D33" s="6" t="s">
        <v>29</v>
      </c>
      <c r="E33" s="5">
        <v>1</v>
      </c>
      <c r="F33" s="5" t="s">
        <v>54</v>
      </c>
      <c r="G33" s="5" t="s">
        <v>31</v>
      </c>
      <c r="H33" s="5" t="s">
        <v>32</v>
      </c>
      <c r="I33" s="5" t="s">
        <v>27</v>
      </c>
      <c r="J33" s="7">
        <v>25</v>
      </c>
      <c r="K33" s="7">
        <f t="shared" si="0"/>
        <v>50</v>
      </c>
      <c r="L33" s="7">
        <v>2</v>
      </c>
      <c r="M33" s="5"/>
      <c r="N33" s="8">
        <f t="shared" si="1"/>
        <v>10400</v>
      </c>
      <c r="O33" s="5"/>
      <c r="P33" s="9">
        <f t="shared" si="2"/>
        <v>1040</v>
      </c>
      <c r="Q33" s="9">
        <f t="shared" si="3"/>
        <v>1310.3999999999999</v>
      </c>
      <c r="R33" s="8">
        <f t="shared" si="4"/>
        <v>11440</v>
      </c>
      <c r="S33" s="8">
        <v>200</v>
      </c>
      <c r="T33" s="5"/>
    </row>
    <row r="34" spans="1:20" s="10" customFormat="1" ht="34" customHeight="1">
      <c r="A34" s="5" t="s">
        <v>22</v>
      </c>
      <c r="B34" s="5" t="s">
        <v>23</v>
      </c>
      <c r="C34" s="6" t="s">
        <v>88</v>
      </c>
      <c r="D34" s="6" t="s">
        <v>29</v>
      </c>
      <c r="E34" s="5">
        <v>1</v>
      </c>
      <c r="F34" s="5" t="s">
        <v>55</v>
      </c>
      <c r="G34" s="5" t="s">
        <v>31</v>
      </c>
      <c r="H34" s="5" t="s">
        <v>32</v>
      </c>
      <c r="I34" s="5" t="s">
        <v>27</v>
      </c>
      <c r="J34" s="7">
        <v>24</v>
      </c>
      <c r="K34" s="7">
        <f t="shared" si="0"/>
        <v>48</v>
      </c>
      <c r="L34" s="7">
        <v>2</v>
      </c>
      <c r="M34" s="5"/>
      <c r="N34" s="8">
        <f t="shared" si="1"/>
        <v>10000</v>
      </c>
      <c r="O34" s="5"/>
      <c r="P34" s="9">
        <f t="shared" si="2"/>
        <v>1000</v>
      </c>
      <c r="Q34" s="9">
        <f t="shared" si="3"/>
        <v>1260</v>
      </c>
      <c r="R34" s="8">
        <f t="shared" si="4"/>
        <v>11000</v>
      </c>
      <c r="S34" s="8">
        <v>200</v>
      </c>
      <c r="T34" s="5"/>
    </row>
    <row r="35" spans="1:20" s="10" customFormat="1" ht="34" customHeight="1">
      <c r="A35" s="5" t="s">
        <v>22</v>
      </c>
      <c r="B35" s="5" t="s">
        <v>23</v>
      </c>
      <c r="C35" s="6" t="s">
        <v>89</v>
      </c>
      <c r="D35" s="6" t="s">
        <v>29</v>
      </c>
      <c r="E35" s="5">
        <v>1</v>
      </c>
      <c r="F35" s="5" t="s">
        <v>56</v>
      </c>
      <c r="G35" s="5" t="s">
        <v>31</v>
      </c>
      <c r="H35" s="5" t="s">
        <v>32</v>
      </c>
      <c r="I35" s="5" t="s">
        <v>27</v>
      </c>
      <c r="J35" s="7">
        <v>24</v>
      </c>
      <c r="K35" s="7">
        <f t="shared" si="0"/>
        <v>48</v>
      </c>
      <c r="L35" s="7">
        <v>2</v>
      </c>
      <c r="M35" s="5"/>
      <c r="N35" s="8">
        <f t="shared" si="1"/>
        <v>10000</v>
      </c>
      <c r="O35" s="5"/>
      <c r="P35" s="9">
        <f t="shared" si="2"/>
        <v>1000</v>
      </c>
      <c r="Q35" s="9">
        <f t="shared" si="3"/>
        <v>1260</v>
      </c>
      <c r="R35" s="8">
        <f t="shared" si="4"/>
        <v>11000</v>
      </c>
      <c r="S35" s="8">
        <v>200</v>
      </c>
      <c r="T35" s="5"/>
    </row>
    <row r="36" spans="1:20" s="10" customFormat="1" ht="34" customHeight="1">
      <c r="A36" s="5" t="s">
        <v>22</v>
      </c>
      <c r="B36" s="5" t="s">
        <v>24</v>
      </c>
      <c r="C36" s="6" t="s">
        <v>115</v>
      </c>
      <c r="D36" s="6" t="s">
        <v>130</v>
      </c>
      <c r="E36" s="5">
        <v>1</v>
      </c>
      <c r="F36" s="5" t="s">
        <v>57</v>
      </c>
      <c r="G36" s="5" t="s">
        <v>31</v>
      </c>
      <c r="H36" s="5" t="s">
        <v>32</v>
      </c>
      <c r="I36" s="5" t="s">
        <v>27</v>
      </c>
      <c r="J36" s="7">
        <v>32</v>
      </c>
      <c r="K36" s="7">
        <f t="shared" si="0"/>
        <v>64</v>
      </c>
      <c r="L36" s="7">
        <v>2</v>
      </c>
      <c r="M36" s="5">
        <v>4000</v>
      </c>
      <c r="N36" s="8">
        <f t="shared" si="1"/>
        <v>13200</v>
      </c>
      <c r="O36" s="5">
        <v>1000</v>
      </c>
      <c r="P36" s="9">
        <f t="shared" si="2"/>
        <v>1820</v>
      </c>
      <c r="Q36" s="9">
        <f t="shared" si="3"/>
        <v>2293.1999999999998</v>
      </c>
      <c r="R36" s="8">
        <f t="shared" si="4"/>
        <v>20020</v>
      </c>
      <c r="S36" s="8">
        <v>200</v>
      </c>
      <c r="T36" s="5"/>
    </row>
    <row r="37" spans="1:20" s="10" customFormat="1" ht="34" customHeight="1">
      <c r="A37" s="5" t="s">
        <v>22</v>
      </c>
      <c r="B37" s="5" t="s">
        <v>23</v>
      </c>
      <c r="C37" s="6" t="s">
        <v>116</v>
      </c>
      <c r="D37" s="6" t="s">
        <v>130</v>
      </c>
      <c r="E37" s="5">
        <v>1</v>
      </c>
      <c r="F37" s="5" t="s">
        <v>58</v>
      </c>
      <c r="G37" s="5" t="s">
        <v>31</v>
      </c>
      <c r="H37" s="5" t="s">
        <v>32</v>
      </c>
      <c r="I37" s="5" t="s">
        <v>27</v>
      </c>
      <c r="J37" s="7">
        <v>34</v>
      </c>
      <c r="K37" s="7">
        <f t="shared" si="0"/>
        <v>68</v>
      </c>
      <c r="L37" s="7">
        <v>2</v>
      </c>
      <c r="M37" s="5">
        <v>4500</v>
      </c>
      <c r="N37" s="8">
        <f t="shared" si="1"/>
        <v>14000</v>
      </c>
      <c r="O37" s="5">
        <v>1000</v>
      </c>
      <c r="P37" s="9">
        <f t="shared" si="2"/>
        <v>1950</v>
      </c>
      <c r="Q37" s="9">
        <f t="shared" si="3"/>
        <v>2457</v>
      </c>
      <c r="R37" s="8">
        <f t="shared" si="4"/>
        <v>21450</v>
      </c>
      <c r="S37" s="8">
        <v>200</v>
      </c>
      <c r="T37" s="5"/>
    </row>
    <row r="38" spans="1:20" s="10" customFormat="1" ht="34" customHeight="1">
      <c r="A38" s="5" t="s">
        <v>22</v>
      </c>
      <c r="B38" s="5" t="s">
        <v>24</v>
      </c>
      <c r="C38" s="6" t="s">
        <v>117</v>
      </c>
      <c r="D38" s="6" t="s">
        <v>130</v>
      </c>
      <c r="E38" s="5">
        <v>1</v>
      </c>
      <c r="F38" s="5" t="s">
        <v>59</v>
      </c>
      <c r="G38" s="5" t="s">
        <v>31</v>
      </c>
      <c r="H38" s="5" t="s">
        <v>32</v>
      </c>
      <c r="I38" s="5" t="s">
        <v>27</v>
      </c>
      <c r="J38" s="7">
        <v>38</v>
      </c>
      <c r="K38" s="7">
        <f t="shared" si="0"/>
        <v>76</v>
      </c>
      <c r="L38" s="7">
        <v>2</v>
      </c>
      <c r="M38" s="5">
        <v>3800</v>
      </c>
      <c r="N38" s="8">
        <f t="shared" si="1"/>
        <v>15600</v>
      </c>
      <c r="O38" s="5">
        <v>1000</v>
      </c>
      <c r="P38" s="9">
        <f t="shared" si="2"/>
        <v>2040</v>
      </c>
      <c r="Q38" s="9">
        <f t="shared" si="3"/>
        <v>2570.4</v>
      </c>
      <c r="R38" s="8">
        <f t="shared" si="4"/>
        <v>22440</v>
      </c>
      <c r="S38" s="8">
        <v>200</v>
      </c>
      <c r="T38" s="5"/>
    </row>
    <row r="39" spans="1:20" s="10" customFormat="1" ht="34" customHeight="1">
      <c r="A39" s="5" t="s">
        <v>22</v>
      </c>
      <c r="B39" s="5" t="s">
        <v>24</v>
      </c>
      <c r="C39" s="6" t="s">
        <v>118</v>
      </c>
      <c r="D39" s="6" t="s">
        <v>130</v>
      </c>
      <c r="E39" s="5">
        <v>1</v>
      </c>
      <c r="F39" s="5" t="s">
        <v>60</v>
      </c>
      <c r="G39" s="5" t="s">
        <v>31</v>
      </c>
      <c r="H39" s="5" t="s">
        <v>32</v>
      </c>
      <c r="I39" s="5" t="s">
        <v>27</v>
      </c>
      <c r="J39" s="7">
        <v>18</v>
      </c>
      <c r="K39" s="7">
        <f t="shared" si="0"/>
        <v>36</v>
      </c>
      <c r="L39" s="7">
        <v>2</v>
      </c>
      <c r="M39" s="5"/>
      <c r="N39" s="8">
        <f t="shared" si="1"/>
        <v>7600</v>
      </c>
      <c r="O39" s="5"/>
      <c r="P39" s="9">
        <f t="shared" si="2"/>
        <v>760</v>
      </c>
      <c r="Q39" s="9">
        <f t="shared" si="3"/>
        <v>957.59999999999991</v>
      </c>
      <c r="R39" s="8">
        <f t="shared" si="4"/>
        <v>8360</v>
      </c>
      <c r="S39" s="8">
        <v>200</v>
      </c>
      <c r="T39" s="5"/>
    </row>
    <row r="40" spans="1:20" s="10" customFormat="1" ht="34" customHeight="1">
      <c r="A40" s="5" t="s">
        <v>22</v>
      </c>
      <c r="B40" s="5" t="s">
        <v>24</v>
      </c>
      <c r="C40" s="6" t="s">
        <v>119</v>
      </c>
      <c r="D40" s="6" t="s">
        <v>28</v>
      </c>
      <c r="E40" s="5">
        <v>1</v>
      </c>
      <c r="F40" s="5" t="s">
        <v>61</v>
      </c>
      <c r="G40" s="5" t="s">
        <v>31</v>
      </c>
      <c r="H40" s="5" t="s">
        <v>32</v>
      </c>
      <c r="I40" s="5" t="s">
        <v>27</v>
      </c>
      <c r="J40" s="7">
        <v>24</v>
      </c>
      <c r="K40" s="7">
        <f t="shared" si="0"/>
        <v>48</v>
      </c>
      <c r="L40" s="7">
        <v>1</v>
      </c>
      <c r="M40" s="5"/>
      <c r="N40" s="8">
        <f t="shared" si="1"/>
        <v>9800</v>
      </c>
      <c r="O40" s="5"/>
      <c r="P40" s="9">
        <f t="shared" si="2"/>
        <v>980</v>
      </c>
      <c r="Q40" s="9">
        <f t="shared" si="3"/>
        <v>1234.8</v>
      </c>
      <c r="R40" s="8">
        <f t="shared" si="4"/>
        <v>10780</v>
      </c>
      <c r="S40" s="8">
        <v>200</v>
      </c>
      <c r="T40" s="5"/>
    </row>
    <row r="41" spans="1:20" s="10" customFormat="1" ht="34" customHeight="1">
      <c r="A41" s="5" t="s">
        <v>22</v>
      </c>
      <c r="B41" s="5" t="s">
        <v>24</v>
      </c>
      <c r="C41" s="6" t="s">
        <v>120</v>
      </c>
      <c r="D41" s="6" t="s">
        <v>28</v>
      </c>
      <c r="E41" s="5">
        <v>1</v>
      </c>
      <c r="F41" s="5" t="s">
        <v>62</v>
      </c>
      <c r="G41" s="5" t="s">
        <v>31</v>
      </c>
      <c r="H41" s="5" t="s">
        <v>32</v>
      </c>
      <c r="I41" s="5" t="s">
        <v>27</v>
      </c>
      <c r="J41" s="7">
        <v>25</v>
      </c>
      <c r="K41" s="7">
        <f t="shared" si="0"/>
        <v>50</v>
      </c>
      <c r="L41" s="7">
        <v>1</v>
      </c>
      <c r="M41" s="5">
        <v>3000</v>
      </c>
      <c r="N41" s="8">
        <f t="shared" si="1"/>
        <v>10200</v>
      </c>
      <c r="O41" s="5">
        <v>1000</v>
      </c>
      <c r="P41" s="9">
        <f t="shared" si="2"/>
        <v>1420</v>
      </c>
      <c r="Q41" s="9">
        <f t="shared" si="3"/>
        <v>1789.2</v>
      </c>
      <c r="R41" s="8">
        <f t="shared" si="4"/>
        <v>15620</v>
      </c>
      <c r="S41" s="8">
        <v>200</v>
      </c>
      <c r="T41" s="5"/>
    </row>
    <row r="42" spans="1:20" s="10" customFormat="1" ht="34" customHeight="1">
      <c r="A42" s="5" t="s">
        <v>22</v>
      </c>
      <c r="B42" s="5" t="s">
        <v>23</v>
      </c>
      <c r="C42" s="6" t="s">
        <v>90</v>
      </c>
      <c r="D42" s="6" t="s">
        <v>29</v>
      </c>
      <c r="E42" s="5">
        <v>1</v>
      </c>
      <c r="F42" s="5" t="s">
        <v>63</v>
      </c>
      <c r="G42" s="5" t="s">
        <v>31</v>
      </c>
      <c r="H42" s="5" t="s">
        <v>32</v>
      </c>
      <c r="I42" s="5" t="s">
        <v>27</v>
      </c>
      <c r="J42" s="7">
        <v>35</v>
      </c>
      <c r="K42" s="7">
        <f t="shared" si="0"/>
        <v>70</v>
      </c>
      <c r="L42" s="7">
        <v>1</v>
      </c>
      <c r="M42" s="5">
        <v>3500</v>
      </c>
      <c r="N42" s="8">
        <f t="shared" si="1"/>
        <v>14200</v>
      </c>
      <c r="O42" s="5">
        <v>1000</v>
      </c>
      <c r="P42" s="9">
        <f t="shared" si="2"/>
        <v>1870</v>
      </c>
      <c r="Q42" s="9">
        <f t="shared" si="3"/>
        <v>2356.1999999999998</v>
      </c>
      <c r="R42" s="8">
        <f t="shared" si="4"/>
        <v>20570</v>
      </c>
      <c r="S42" s="8">
        <v>200</v>
      </c>
      <c r="T42" s="5"/>
    </row>
    <row r="43" spans="1:20" s="10" customFormat="1" ht="34" customHeight="1">
      <c r="A43" s="5" t="s">
        <v>22</v>
      </c>
      <c r="B43" s="5" t="s">
        <v>23</v>
      </c>
      <c r="C43" s="6" t="s">
        <v>91</v>
      </c>
      <c r="D43" s="6" t="s">
        <v>29</v>
      </c>
      <c r="E43" s="5">
        <v>1</v>
      </c>
      <c r="F43" s="5" t="s">
        <v>63</v>
      </c>
      <c r="G43" s="5" t="s">
        <v>31</v>
      </c>
      <c r="H43" s="5" t="s">
        <v>32</v>
      </c>
      <c r="I43" s="5" t="s">
        <v>27</v>
      </c>
      <c r="J43" s="7">
        <v>18</v>
      </c>
      <c r="K43" s="7">
        <f t="shared" si="0"/>
        <v>36</v>
      </c>
      <c r="L43" s="7">
        <v>1</v>
      </c>
      <c r="M43" s="5"/>
      <c r="N43" s="8">
        <f t="shared" si="1"/>
        <v>7400</v>
      </c>
      <c r="O43" s="5"/>
      <c r="P43" s="9">
        <f t="shared" si="2"/>
        <v>740</v>
      </c>
      <c r="Q43" s="9">
        <f t="shared" si="3"/>
        <v>932.4</v>
      </c>
      <c r="R43" s="8">
        <f t="shared" si="4"/>
        <v>8140</v>
      </c>
      <c r="S43" s="8">
        <v>200</v>
      </c>
      <c r="T43" s="5"/>
    </row>
    <row r="44" spans="1:20" s="10" customFormat="1" ht="34" customHeight="1">
      <c r="A44" s="5" t="s">
        <v>22</v>
      </c>
      <c r="B44" s="5" t="s">
        <v>23</v>
      </c>
      <c r="C44" s="6" t="s">
        <v>92</v>
      </c>
      <c r="D44" s="6" t="s">
        <v>29</v>
      </c>
      <c r="E44" s="5">
        <v>1</v>
      </c>
      <c r="F44" s="5" t="s">
        <v>63</v>
      </c>
      <c r="G44" s="5" t="s">
        <v>31</v>
      </c>
      <c r="H44" s="5" t="s">
        <v>32</v>
      </c>
      <c r="I44" s="5" t="s">
        <v>27</v>
      </c>
      <c r="J44" s="7">
        <v>16</v>
      </c>
      <c r="K44" s="7">
        <f t="shared" si="0"/>
        <v>32</v>
      </c>
      <c r="L44" s="7">
        <v>1</v>
      </c>
      <c r="M44" s="5"/>
      <c r="N44" s="8">
        <f t="shared" si="1"/>
        <v>6600</v>
      </c>
      <c r="O44" s="5"/>
      <c r="P44" s="9">
        <f t="shared" si="2"/>
        <v>660</v>
      </c>
      <c r="Q44" s="9">
        <f t="shared" si="3"/>
        <v>831.6</v>
      </c>
      <c r="R44" s="8">
        <f t="shared" si="4"/>
        <v>7260</v>
      </c>
      <c r="S44" s="8">
        <v>200</v>
      </c>
      <c r="T44" s="5"/>
    </row>
    <row r="45" spans="1:20" s="10" customFormat="1" ht="34" customHeight="1">
      <c r="A45" s="5" t="s">
        <v>22</v>
      </c>
      <c r="B45" s="5" t="s">
        <v>23</v>
      </c>
      <c r="C45" s="6" t="s">
        <v>121</v>
      </c>
      <c r="D45" s="6" t="s">
        <v>130</v>
      </c>
      <c r="E45" s="5">
        <v>1</v>
      </c>
      <c r="F45" s="5" t="s">
        <v>64</v>
      </c>
      <c r="G45" s="5" t="s">
        <v>31</v>
      </c>
      <c r="H45" s="5" t="s">
        <v>32</v>
      </c>
      <c r="I45" s="5" t="s">
        <v>27</v>
      </c>
      <c r="J45" s="7">
        <v>17</v>
      </c>
      <c r="K45" s="7">
        <f t="shared" si="0"/>
        <v>34</v>
      </c>
      <c r="L45" s="7">
        <v>3</v>
      </c>
      <c r="M45" s="5"/>
      <c r="N45" s="8">
        <f t="shared" si="1"/>
        <v>7400</v>
      </c>
      <c r="O45" s="5"/>
      <c r="P45" s="9">
        <f t="shared" si="2"/>
        <v>740</v>
      </c>
      <c r="Q45" s="9">
        <f t="shared" si="3"/>
        <v>932.4</v>
      </c>
      <c r="R45" s="8">
        <f t="shared" si="4"/>
        <v>8140</v>
      </c>
      <c r="S45" s="8">
        <v>200</v>
      </c>
      <c r="T45" s="5"/>
    </row>
    <row r="46" spans="1:20" s="10" customFormat="1" ht="34" customHeight="1">
      <c r="A46" s="5" t="s">
        <v>22</v>
      </c>
      <c r="B46" s="5" t="s">
        <v>23</v>
      </c>
      <c r="C46" s="6" t="s">
        <v>122</v>
      </c>
      <c r="D46" s="6" t="s">
        <v>130</v>
      </c>
      <c r="E46" s="5">
        <v>1</v>
      </c>
      <c r="F46" s="5" t="s">
        <v>65</v>
      </c>
      <c r="G46" s="5" t="s">
        <v>31</v>
      </c>
      <c r="H46" s="5" t="s">
        <v>32</v>
      </c>
      <c r="I46" s="5" t="s">
        <v>27</v>
      </c>
      <c r="J46" s="7">
        <v>20</v>
      </c>
      <c r="K46" s="7">
        <f t="shared" si="0"/>
        <v>40</v>
      </c>
      <c r="L46" s="7">
        <v>3</v>
      </c>
      <c r="M46" s="5"/>
      <c r="N46" s="8">
        <f t="shared" si="1"/>
        <v>8600</v>
      </c>
      <c r="O46" s="5"/>
      <c r="P46" s="9">
        <f t="shared" si="2"/>
        <v>860</v>
      </c>
      <c r="Q46" s="9">
        <f t="shared" si="3"/>
        <v>1083.5999999999999</v>
      </c>
      <c r="R46" s="8">
        <f t="shared" si="4"/>
        <v>9460</v>
      </c>
      <c r="S46" s="8">
        <v>200</v>
      </c>
      <c r="T46" s="5"/>
    </row>
    <row r="47" spans="1:20" s="10" customFormat="1" ht="34" customHeight="1">
      <c r="A47" s="5" t="s">
        <v>22</v>
      </c>
      <c r="B47" s="5" t="s">
        <v>23</v>
      </c>
      <c r="C47" s="6" t="s">
        <v>123</v>
      </c>
      <c r="D47" s="6" t="s">
        <v>28</v>
      </c>
      <c r="E47" s="5">
        <v>1</v>
      </c>
      <c r="F47" s="5" t="s">
        <v>66</v>
      </c>
      <c r="G47" s="5" t="s">
        <v>31</v>
      </c>
      <c r="H47" s="5" t="s">
        <v>32</v>
      </c>
      <c r="I47" s="5" t="s">
        <v>27</v>
      </c>
      <c r="J47" s="7">
        <v>13</v>
      </c>
      <c r="K47" s="7">
        <f t="shared" si="0"/>
        <v>26</v>
      </c>
      <c r="L47" s="7">
        <v>3</v>
      </c>
      <c r="M47" s="5"/>
      <c r="N47" s="8">
        <f t="shared" si="1"/>
        <v>5800</v>
      </c>
      <c r="O47" s="5"/>
      <c r="P47" s="9">
        <f t="shared" si="2"/>
        <v>580</v>
      </c>
      <c r="Q47" s="9">
        <f t="shared" si="3"/>
        <v>730.8</v>
      </c>
      <c r="R47" s="8">
        <f t="shared" si="4"/>
        <v>6380</v>
      </c>
      <c r="S47" s="8">
        <v>200</v>
      </c>
      <c r="T47" s="5"/>
    </row>
    <row r="48" spans="1:20" s="10" customFormat="1" ht="34" customHeight="1">
      <c r="A48" s="5" t="s">
        <v>22</v>
      </c>
      <c r="B48" s="5" t="s">
        <v>23</v>
      </c>
      <c r="C48" s="6" t="s">
        <v>124</v>
      </c>
      <c r="D48" s="6" t="s">
        <v>28</v>
      </c>
      <c r="E48" s="5">
        <v>1</v>
      </c>
      <c r="F48" s="5" t="s">
        <v>67</v>
      </c>
      <c r="G48" s="5" t="s">
        <v>31</v>
      </c>
      <c r="H48" s="5" t="s">
        <v>32</v>
      </c>
      <c r="I48" s="5" t="s">
        <v>27</v>
      </c>
      <c r="J48" s="7">
        <v>20</v>
      </c>
      <c r="K48" s="7">
        <f t="shared" si="0"/>
        <v>40</v>
      </c>
      <c r="L48" s="7">
        <v>3</v>
      </c>
      <c r="M48" s="5"/>
      <c r="N48" s="8">
        <f t="shared" si="1"/>
        <v>8600</v>
      </c>
      <c r="O48" s="5"/>
      <c r="P48" s="9">
        <f t="shared" si="2"/>
        <v>860</v>
      </c>
      <c r="Q48" s="9">
        <f t="shared" si="3"/>
        <v>1083.5999999999999</v>
      </c>
      <c r="R48" s="8">
        <f t="shared" si="4"/>
        <v>9460</v>
      </c>
      <c r="S48" s="8">
        <v>200</v>
      </c>
      <c r="T48" s="5"/>
    </row>
    <row r="49" spans="1:20" s="10" customFormat="1" ht="34" customHeight="1">
      <c r="A49" s="5" t="s">
        <v>22</v>
      </c>
      <c r="B49" s="5" t="s">
        <v>23</v>
      </c>
      <c r="C49" s="6" t="s">
        <v>93</v>
      </c>
      <c r="D49" s="6" t="s">
        <v>29</v>
      </c>
      <c r="E49" s="5">
        <v>1</v>
      </c>
      <c r="F49" s="5" t="s">
        <v>68</v>
      </c>
      <c r="G49" s="5" t="s">
        <v>31</v>
      </c>
      <c r="H49" s="5" t="s">
        <v>32</v>
      </c>
      <c r="I49" s="5" t="s">
        <v>27</v>
      </c>
      <c r="J49" s="7">
        <v>23</v>
      </c>
      <c r="K49" s="7">
        <f t="shared" si="0"/>
        <v>46</v>
      </c>
      <c r="L49" s="7">
        <v>3</v>
      </c>
      <c r="M49" s="5"/>
      <c r="N49" s="8">
        <f t="shared" si="1"/>
        <v>9800</v>
      </c>
      <c r="O49" s="5"/>
      <c r="P49" s="9">
        <f t="shared" si="2"/>
        <v>980</v>
      </c>
      <c r="Q49" s="9">
        <f t="shared" si="3"/>
        <v>1234.8</v>
      </c>
      <c r="R49" s="8">
        <f t="shared" si="4"/>
        <v>10780</v>
      </c>
      <c r="S49" s="8">
        <v>200</v>
      </c>
      <c r="T49" s="5"/>
    </row>
    <row r="50" spans="1:20" s="10" customFormat="1" ht="34" customHeight="1">
      <c r="A50" s="5" t="s">
        <v>22</v>
      </c>
      <c r="B50" s="5" t="s">
        <v>23</v>
      </c>
      <c r="C50" s="6" t="s">
        <v>94</v>
      </c>
      <c r="D50" s="6" t="s">
        <v>29</v>
      </c>
      <c r="E50" s="5">
        <v>1</v>
      </c>
      <c r="F50" s="5" t="s">
        <v>69</v>
      </c>
      <c r="G50" s="5" t="s">
        <v>31</v>
      </c>
      <c r="H50" s="5" t="s">
        <v>32</v>
      </c>
      <c r="I50" s="5" t="s">
        <v>27</v>
      </c>
      <c r="J50" s="7">
        <v>23</v>
      </c>
      <c r="K50" s="7">
        <f t="shared" si="0"/>
        <v>46</v>
      </c>
      <c r="L50" s="7">
        <v>3</v>
      </c>
      <c r="M50" s="5"/>
      <c r="N50" s="8">
        <f t="shared" si="1"/>
        <v>9800</v>
      </c>
      <c r="O50" s="5"/>
      <c r="P50" s="9">
        <f t="shared" si="2"/>
        <v>980</v>
      </c>
      <c r="Q50" s="9">
        <f t="shared" si="3"/>
        <v>1234.8</v>
      </c>
      <c r="R50" s="8">
        <f t="shared" si="4"/>
        <v>10780</v>
      </c>
      <c r="S50" s="8">
        <v>200</v>
      </c>
      <c r="T50" s="5"/>
    </row>
    <row r="51" spans="1:20" s="10" customFormat="1" ht="34" customHeight="1">
      <c r="A51" s="5" t="s">
        <v>22</v>
      </c>
      <c r="B51" s="5" t="s">
        <v>23</v>
      </c>
      <c r="C51" s="6" t="s">
        <v>95</v>
      </c>
      <c r="D51" s="6" t="s">
        <v>29</v>
      </c>
      <c r="E51" s="5">
        <v>1</v>
      </c>
      <c r="F51" s="5" t="s">
        <v>70</v>
      </c>
      <c r="G51" s="5" t="s">
        <v>31</v>
      </c>
      <c r="H51" s="5" t="s">
        <v>32</v>
      </c>
      <c r="I51" s="5" t="s">
        <v>27</v>
      </c>
      <c r="J51" s="7">
        <v>23</v>
      </c>
      <c r="K51" s="7">
        <f t="shared" si="0"/>
        <v>46</v>
      </c>
      <c r="L51" s="7">
        <v>3</v>
      </c>
      <c r="M51" s="5"/>
      <c r="N51" s="8">
        <f t="shared" si="1"/>
        <v>9800</v>
      </c>
      <c r="O51" s="5"/>
      <c r="P51" s="9">
        <f t="shared" si="2"/>
        <v>980</v>
      </c>
      <c r="Q51" s="9">
        <f t="shared" si="3"/>
        <v>1234.8</v>
      </c>
      <c r="R51" s="8">
        <f t="shared" si="4"/>
        <v>10780</v>
      </c>
      <c r="S51" s="8">
        <v>200</v>
      </c>
      <c r="T51" s="5"/>
    </row>
    <row r="52" spans="1:20" s="10" customFormat="1" ht="34" customHeight="1">
      <c r="A52" s="5" t="s">
        <v>22</v>
      </c>
      <c r="B52" s="5" t="s">
        <v>24</v>
      </c>
      <c r="C52" s="6" t="s">
        <v>126</v>
      </c>
      <c r="D52" s="6" t="s">
        <v>130</v>
      </c>
      <c r="E52" s="5">
        <v>1</v>
      </c>
      <c r="F52" s="5" t="s">
        <v>71</v>
      </c>
      <c r="G52" s="5" t="s">
        <v>31</v>
      </c>
      <c r="H52" s="5" t="s">
        <v>32</v>
      </c>
      <c r="I52" s="5" t="s">
        <v>27</v>
      </c>
      <c r="J52" s="7">
        <v>23</v>
      </c>
      <c r="K52" s="7">
        <f t="shared" si="0"/>
        <v>46</v>
      </c>
      <c r="L52" s="7">
        <v>2</v>
      </c>
      <c r="M52" s="5"/>
      <c r="N52" s="8">
        <f t="shared" si="1"/>
        <v>9600</v>
      </c>
      <c r="O52" s="5"/>
      <c r="P52" s="9">
        <f t="shared" si="2"/>
        <v>960</v>
      </c>
      <c r="Q52" s="9">
        <f t="shared" si="3"/>
        <v>1209.5999999999999</v>
      </c>
      <c r="R52" s="8">
        <f t="shared" si="4"/>
        <v>10560</v>
      </c>
      <c r="S52" s="8">
        <v>200</v>
      </c>
      <c r="T52" s="5"/>
    </row>
    <row r="53" spans="1:20" s="10" customFormat="1" ht="34" customHeight="1">
      <c r="A53" s="5" t="s">
        <v>22</v>
      </c>
      <c r="B53" s="5" t="s">
        <v>24</v>
      </c>
      <c r="C53" s="6" t="s">
        <v>127</v>
      </c>
      <c r="D53" s="6" t="s">
        <v>130</v>
      </c>
      <c r="E53" s="5">
        <v>1</v>
      </c>
      <c r="F53" s="5" t="s">
        <v>71</v>
      </c>
      <c r="G53" s="5" t="s">
        <v>31</v>
      </c>
      <c r="H53" s="5" t="s">
        <v>32</v>
      </c>
      <c r="I53" s="5" t="s">
        <v>27</v>
      </c>
      <c r="J53" s="7">
        <v>39</v>
      </c>
      <c r="K53" s="7">
        <f t="shared" si="0"/>
        <v>78</v>
      </c>
      <c r="L53" s="7">
        <v>2</v>
      </c>
      <c r="M53" s="5">
        <v>3000</v>
      </c>
      <c r="N53" s="8">
        <f t="shared" si="1"/>
        <v>16000</v>
      </c>
      <c r="O53" s="5">
        <v>1000</v>
      </c>
      <c r="P53" s="9">
        <f t="shared" si="2"/>
        <v>2000</v>
      </c>
      <c r="Q53" s="9">
        <f t="shared" si="3"/>
        <v>2520</v>
      </c>
      <c r="R53" s="8">
        <f>P53+O53+N53+M53</f>
        <v>22000</v>
      </c>
      <c r="S53" s="8">
        <v>200</v>
      </c>
      <c r="T53" s="5"/>
    </row>
    <row r="54" spans="1:20" s="10" customFormat="1" ht="34" customHeight="1">
      <c r="A54" s="5" t="s">
        <v>22</v>
      </c>
      <c r="B54" s="5" t="s">
        <v>24</v>
      </c>
      <c r="C54" s="6" t="s">
        <v>125</v>
      </c>
      <c r="D54" s="6" t="s">
        <v>28</v>
      </c>
      <c r="E54" s="5">
        <v>1</v>
      </c>
      <c r="F54" s="5" t="s">
        <v>72</v>
      </c>
      <c r="G54" s="5" t="s">
        <v>31</v>
      </c>
      <c r="H54" s="5" t="s">
        <v>32</v>
      </c>
      <c r="I54" s="5" t="s">
        <v>27</v>
      </c>
      <c r="J54" s="7">
        <v>35</v>
      </c>
      <c r="K54" s="7">
        <f t="shared" si="0"/>
        <v>70</v>
      </c>
      <c r="L54" s="7">
        <v>2</v>
      </c>
      <c r="M54" s="5">
        <v>3400</v>
      </c>
      <c r="N54" s="8">
        <f t="shared" si="1"/>
        <v>14400</v>
      </c>
      <c r="O54" s="5">
        <v>1000</v>
      </c>
      <c r="P54" s="9">
        <f t="shared" si="2"/>
        <v>1880</v>
      </c>
      <c r="Q54" s="9">
        <f t="shared" si="3"/>
        <v>2368.7999999999997</v>
      </c>
      <c r="R54" s="8">
        <f t="shared" si="4"/>
        <v>20680</v>
      </c>
      <c r="S54" s="8">
        <v>200</v>
      </c>
      <c r="T54" s="5"/>
    </row>
    <row r="55" spans="1:20" s="10" customFormat="1" ht="34" customHeight="1">
      <c r="A55" s="5" t="s">
        <v>22</v>
      </c>
      <c r="B55" s="5" t="s">
        <v>24</v>
      </c>
      <c r="C55" s="6" t="s">
        <v>128</v>
      </c>
      <c r="D55" s="6" t="s">
        <v>28</v>
      </c>
      <c r="E55" s="5">
        <v>1</v>
      </c>
      <c r="F55" s="5" t="s">
        <v>73</v>
      </c>
      <c r="G55" s="5" t="s">
        <v>31</v>
      </c>
      <c r="H55" s="5" t="s">
        <v>32</v>
      </c>
      <c r="I55" s="5" t="s">
        <v>27</v>
      </c>
      <c r="J55" s="7">
        <v>32</v>
      </c>
      <c r="K55" s="7">
        <f t="shared" si="0"/>
        <v>64</v>
      </c>
      <c r="L55" s="7">
        <v>2</v>
      </c>
      <c r="M55" s="5">
        <v>3000</v>
      </c>
      <c r="N55" s="8">
        <f t="shared" si="1"/>
        <v>13200</v>
      </c>
      <c r="O55" s="5">
        <v>1000</v>
      </c>
      <c r="P55" s="9">
        <f t="shared" si="2"/>
        <v>1720</v>
      </c>
      <c r="Q55" s="9">
        <f t="shared" si="3"/>
        <v>2167.1999999999998</v>
      </c>
      <c r="R55" s="8">
        <f t="shared" si="4"/>
        <v>18920</v>
      </c>
      <c r="S55" s="8">
        <v>200</v>
      </c>
      <c r="T55" s="5"/>
    </row>
    <row r="56" spans="1:20" s="10" customFormat="1" ht="34" customHeight="1">
      <c r="A56" s="5" t="s">
        <v>22</v>
      </c>
      <c r="B56" s="5" t="s">
        <v>23</v>
      </c>
      <c r="C56" s="6" t="s">
        <v>129</v>
      </c>
      <c r="D56" s="6" t="s">
        <v>28</v>
      </c>
      <c r="E56" s="5">
        <v>1</v>
      </c>
      <c r="F56" s="5" t="s">
        <v>74</v>
      </c>
      <c r="G56" s="5" t="s">
        <v>31</v>
      </c>
      <c r="H56" s="5" t="s">
        <v>32</v>
      </c>
      <c r="I56" s="5" t="s">
        <v>27</v>
      </c>
      <c r="J56" s="7">
        <v>39</v>
      </c>
      <c r="K56" s="7">
        <f t="shared" si="0"/>
        <v>78</v>
      </c>
      <c r="L56" s="7">
        <v>2</v>
      </c>
      <c r="M56" s="5">
        <v>3000</v>
      </c>
      <c r="N56" s="8">
        <f t="shared" si="1"/>
        <v>16000</v>
      </c>
      <c r="O56" s="5">
        <v>1000</v>
      </c>
      <c r="P56" s="9">
        <f t="shared" si="2"/>
        <v>2000</v>
      </c>
      <c r="Q56" s="9">
        <f t="shared" si="3"/>
        <v>2520</v>
      </c>
      <c r="R56" s="8">
        <f t="shared" si="4"/>
        <v>22000</v>
      </c>
      <c r="S56" s="8">
        <v>200</v>
      </c>
      <c r="T56" s="5"/>
    </row>
    <row r="57" spans="1:20" s="10" customFormat="1" ht="34" customHeight="1">
      <c r="A57" s="5" t="s">
        <v>22</v>
      </c>
      <c r="B57" s="5" t="s">
        <v>23</v>
      </c>
      <c r="C57" s="6" t="s">
        <v>75</v>
      </c>
      <c r="D57" s="6" t="s">
        <v>29</v>
      </c>
      <c r="E57" s="5">
        <v>1</v>
      </c>
      <c r="F57" s="5" t="s">
        <v>76</v>
      </c>
      <c r="G57" s="5" t="s">
        <v>31</v>
      </c>
      <c r="H57" s="5" t="s">
        <v>32</v>
      </c>
      <c r="I57" s="5" t="s">
        <v>27</v>
      </c>
      <c r="J57" s="7">
        <v>32</v>
      </c>
      <c r="K57" s="7">
        <f t="shared" si="0"/>
        <v>64</v>
      </c>
      <c r="L57" s="7">
        <v>2</v>
      </c>
      <c r="M57" s="5">
        <v>3500</v>
      </c>
      <c r="N57" s="8">
        <f t="shared" si="1"/>
        <v>13200</v>
      </c>
      <c r="O57" s="5">
        <v>1000</v>
      </c>
      <c r="P57" s="9">
        <f t="shared" si="2"/>
        <v>1770</v>
      </c>
      <c r="Q57" s="9">
        <f t="shared" si="3"/>
        <v>2230.1999999999998</v>
      </c>
      <c r="R57" s="8">
        <f t="shared" si="4"/>
        <v>19470</v>
      </c>
      <c r="S57" s="8">
        <v>200</v>
      </c>
      <c r="T57" s="5"/>
    </row>
    <row r="58" spans="1:20" s="10" customFormat="1" ht="34" customHeight="1">
      <c r="A58" s="5" t="s">
        <v>22</v>
      </c>
      <c r="B58" s="5" t="s">
        <v>23</v>
      </c>
      <c r="C58" s="6" t="s">
        <v>77</v>
      </c>
      <c r="D58" s="6" t="s">
        <v>29</v>
      </c>
      <c r="E58" s="5">
        <v>1</v>
      </c>
      <c r="F58" s="5" t="s">
        <v>78</v>
      </c>
      <c r="G58" s="5" t="s">
        <v>31</v>
      </c>
      <c r="H58" s="5" t="s">
        <v>32</v>
      </c>
      <c r="I58" s="5" t="s">
        <v>27</v>
      </c>
      <c r="J58" s="7">
        <v>35</v>
      </c>
      <c r="K58" s="7">
        <f t="shared" si="0"/>
        <v>70</v>
      </c>
      <c r="L58" s="7">
        <v>2</v>
      </c>
      <c r="M58" s="5">
        <v>3400</v>
      </c>
      <c r="N58" s="8">
        <f t="shared" si="1"/>
        <v>14400</v>
      </c>
      <c r="O58" s="5">
        <v>1000</v>
      </c>
      <c r="P58" s="9">
        <f t="shared" si="2"/>
        <v>1880</v>
      </c>
      <c r="Q58" s="9">
        <f t="shared" si="3"/>
        <v>2368.7999999999997</v>
      </c>
      <c r="R58" s="8">
        <f>P58+O58+N58+M58</f>
        <v>20680</v>
      </c>
      <c r="S58" s="8">
        <v>200</v>
      </c>
      <c r="T58" s="5"/>
    </row>
    <row r="59" spans="1:20" s="10" customFormat="1" ht="34" customHeight="1">
      <c r="A59" s="5" t="s">
        <v>22</v>
      </c>
      <c r="B59" s="5" t="s">
        <v>23</v>
      </c>
      <c r="C59" s="6" t="s">
        <v>96</v>
      </c>
      <c r="D59" s="6" t="s">
        <v>29</v>
      </c>
      <c r="E59" s="5">
        <v>1</v>
      </c>
      <c r="F59" s="5" t="s">
        <v>79</v>
      </c>
      <c r="G59" s="5" t="s">
        <v>31</v>
      </c>
      <c r="H59" s="5" t="s">
        <v>32</v>
      </c>
      <c r="I59" s="5" t="s">
        <v>27</v>
      </c>
      <c r="J59" s="7">
        <v>30</v>
      </c>
      <c r="K59" s="7">
        <f t="shared" si="0"/>
        <v>60</v>
      </c>
      <c r="L59" s="7">
        <v>3</v>
      </c>
      <c r="M59" s="5">
        <v>3700</v>
      </c>
      <c r="N59" s="8">
        <f t="shared" si="1"/>
        <v>12600</v>
      </c>
      <c r="O59" s="5">
        <v>1000</v>
      </c>
      <c r="P59" s="9">
        <f t="shared" si="2"/>
        <v>1730</v>
      </c>
      <c r="Q59" s="9">
        <f t="shared" si="3"/>
        <v>2179.7999999999997</v>
      </c>
      <c r="R59" s="8">
        <f t="shared" si="4"/>
        <v>19030</v>
      </c>
      <c r="S59" s="8">
        <v>200</v>
      </c>
      <c r="T59" s="5"/>
    </row>
    <row r="60" spans="1:20" s="10" customFormat="1" ht="50.05" customHeight="1">
      <c r="A60" s="5" t="s">
        <v>131</v>
      </c>
      <c r="B60" s="5"/>
      <c r="C60" s="14" t="s">
        <v>132</v>
      </c>
      <c r="D60" s="15" t="s">
        <v>135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9"/>
      <c r="R60" s="8">
        <f>SUM(R8:R59)</f>
        <v>762960</v>
      </c>
      <c r="S60" s="12"/>
      <c r="T60" s="11"/>
    </row>
    <row r="61" spans="1:20" ht="20.149999999999999">
      <c r="D61" s="15" t="s">
        <v>138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9"/>
      <c r="R61" s="8">
        <v>600000</v>
      </c>
    </row>
  </sheetData>
  <mergeCells count="13">
    <mergeCell ref="D61:P61"/>
    <mergeCell ref="D60:P60"/>
    <mergeCell ref="T6:T7"/>
    <mergeCell ref="A5:T5"/>
    <mergeCell ref="A6:A7"/>
    <mergeCell ref="B6:B7"/>
    <mergeCell ref="C6:C7"/>
    <mergeCell ref="D6:E6"/>
    <mergeCell ref="F6:G6"/>
    <mergeCell ref="H6:I6"/>
    <mergeCell ref="J6:K6"/>
    <mergeCell ref="L6:L7"/>
    <mergeCell ref="M6:S6"/>
  </mergeCells>
  <phoneticPr fontId="2" type="noConversion"/>
  <dataValidations count="2">
    <dataValidation showDropDown="1" showInputMessage="1" showErrorMessage="1" sqref="L24 J43" xr:uid="{00000000-0002-0000-0000-000000000000}"/>
    <dataValidation type="list" allowBlank="1" showInputMessage="1" showErrorMessage="1" sqref="G40:G59 G14:G38" xr:uid="{00000000-0002-0000-0000-000001000000}">
      <formula1>#REF!</formula1>
    </dataValidation>
  </dataValidations>
  <pageMargins left="0.7" right="0.7" top="0.75" bottom="0.75" header="0.3" footer="0.3"/>
  <pageSetup paperSize="9" scale="2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 Huiqiong 叶慧琼(ExtUser,SGM)</dc:creator>
  <cp:lastModifiedBy>86139</cp:lastModifiedBy>
  <cp:lastPrinted>2023-05-24T08:08:31Z</cp:lastPrinted>
  <dcterms:created xsi:type="dcterms:W3CDTF">2019-12-10T05:00:04Z</dcterms:created>
  <dcterms:modified xsi:type="dcterms:W3CDTF">2023-05-24T08:09:04Z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