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<sst xmlns="http://schemas.openxmlformats.org/spreadsheetml/2006/main" count="102" uniqueCount="82">
  <si>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</si>
  <si>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团号：HMEA-201102-APZ200</t>
  </si>
  <si>
    <t>会议日期：2020-11-02 至 2020-11-16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</si>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</sst>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8" fillId="24" borderId="19" applyNumberFormat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50" workbookViewId="0">
      <selection activeCell="I33" sqref="I33"/>
    </sheetView>
  </sheetViews>
  <sheetFormatPr defaultColWidth="9" defaultRowHeight="21" customHeight="1"/>
  <cols>
    <col min="1" max="1" width="9" style="53"/>
    <col min="2" max="2" width="16.75" customWidth="1"/>
    <col min="3" max="3" width="12.875" style="54"/>
    <col min="5" max="5" width="14.125" customWidth="1"/>
    <col min="6" max="6" width="12.875"/>
    <col min="7" max="7" width="11.625" customWidth="1"/>
    <col min="8" max="8" width="14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3962.5</v>
      </c>
      <c r="G8" s="65">
        <v>0</v>
      </c>
      <c r="H8" s="65">
        <f t="shared" ref="H8:H45" si="0">F8+G8</f>
        <v>3962.5</v>
      </c>
      <c r="I8" s="8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872</v>
      </c>
      <c r="G9" s="65">
        <v>0</v>
      </c>
      <c r="H9" s="65">
        <f t="shared" si="0"/>
        <v>872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4834.5</v>
      </c>
      <c r="G13" s="69">
        <f t="shared" ref="G13:H13" si="1">SUM(G8:G12)</f>
        <v>0</v>
      </c>
      <c r="H13" s="69">
        <f t="shared" si="1"/>
        <v>4834.5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1295</v>
      </c>
      <c r="H14" s="65">
        <f t="shared" si="0"/>
        <v>1295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1295</v>
      </c>
      <c r="H16" s="69">
        <f>SUM(H14:H15)</f>
        <v>1295</v>
      </c>
      <c r="I16" s="91"/>
      <c r="J16" s="92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24</v>
      </c>
      <c r="C22" s="65">
        <v>30000</v>
      </c>
      <c r="D22" s="66"/>
      <c r="E22" s="65">
        <v>30000</v>
      </c>
      <c r="F22" s="65">
        <v>86030.5</v>
      </c>
      <c r="G22" s="65">
        <v>0</v>
      </c>
      <c r="H22" s="65">
        <f t="shared" si="0"/>
        <v>86030.5</v>
      </c>
      <c r="I22" s="88"/>
      <c r="J22" s="93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26</v>
      </c>
      <c r="C24" s="69">
        <f>SUM(C22)</f>
        <v>30000</v>
      </c>
      <c r="D24" s="69">
        <f t="shared" ref="D24:E24" si="5">SUM(D22)</f>
        <v>0</v>
      </c>
      <c r="E24" s="69">
        <f t="shared" si="5"/>
        <v>30000</v>
      </c>
      <c r="F24" s="69">
        <f>SUM(F22:F23)</f>
        <v>86030.5</v>
      </c>
      <c r="G24" s="69">
        <f t="shared" ref="G24:H24" si="6">SUM(G22:G23)</f>
        <v>0</v>
      </c>
      <c r="H24" s="69">
        <f t="shared" si="6"/>
        <v>86030.5</v>
      </c>
      <c r="I24" s="91"/>
      <c r="J24" s="95"/>
    </row>
    <row r="25" customHeight="1" spans="1:10">
      <c r="A25" s="70">
        <v>5</v>
      </c>
      <c r="B25" s="71" t="s">
        <v>27</v>
      </c>
      <c r="C25" s="72">
        <v>70000</v>
      </c>
      <c r="D25" s="70"/>
      <c r="E25" s="72">
        <v>70000</v>
      </c>
      <c r="F25" s="65">
        <v>26296.23</v>
      </c>
      <c r="G25" s="65">
        <v>0</v>
      </c>
      <c r="H25" s="65">
        <f t="shared" si="0"/>
        <v>26296.23</v>
      </c>
      <c r="I25" s="88"/>
      <c r="J25" s="89" t="s">
        <v>28</v>
      </c>
    </row>
    <row r="26" customHeight="1" spans="1:10">
      <c r="A26" s="76"/>
      <c r="B26" s="77"/>
      <c r="C26" s="78"/>
      <c r="D26" s="76"/>
      <c r="E26" s="78"/>
      <c r="F26" s="65">
        <v>0</v>
      </c>
      <c r="G26" s="65">
        <v>68</v>
      </c>
      <c r="H26" s="65">
        <f t="shared" ref="H26" si="7">F26+G26</f>
        <v>68</v>
      </c>
      <c r="I26" s="88"/>
      <c r="J26" s="90"/>
    </row>
    <row r="27" customFormat="1" customHeight="1" spans="1:10">
      <c r="A27" s="73"/>
      <c r="B27" s="74"/>
      <c r="C27" s="75"/>
      <c r="D27" s="73"/>
      <c r="E27" s="75"/>
      <c r="F27" s="65">
        <v>83179</v>
      </c>
      <c r="G27" s="65">
        <v>0</v>
      </c>
      <c r="H27" s="65">
        <v>83179</v>
      </c>
      <c r="I27" s="88"/>
      <c r="J27" s="90"/>
    </row>
    <row r="28" s="52" customFormat="1" customHeight="1" spans="1:10">
      <c r="A28" s="67"/>
      <c r="B28" s="68" t="s">
        <v>29</v>
      </c>
      <c r="C28" s="69">
        <f>SUM(C25)</f>
        <v>70000</v>
      </c>
      <c r="D28" s="69">
        <f t="shared" ref="D28:E28" si="8">SUM(D25)</f>
        <v>0</v>
      </c>
      <c r="E28" s="69">
        <f t="shared" si="8"/>
        <v>70000</v>
      </c>
      <c r="F28" s="69">
        <f>SUM(F25:F26)</f>
        <v>26296.23</v>
      </c>
      <c r="G28" s="69">
        <f>SUM(G25:G26)</f>
        <v>68</v>
      </c>
      <c r="H28" s="69">
        <f>SUM(H25:H27)</f>
        <v>109543.23</v>
      </c>
      <c r="I28" s="91"/>
      <c r="J28" s="92"/>
    </row>
    <row r="29" customHeight="1" spans="1:10">
      <c r="A29" s="63">
        <v>6</v>
      </c>
      <c r="B29" s="64" t="s">
        <v>30</v>
      </c>
      <c r="C29" s="65">
        <v>0</v>
      </c>
      <c r="D29" s="66"/>
      <c r="E29" s="65">
        <f t="shared" ref="E28:E46" si="9">C29*D29</f>
        <v>0</v>
      </c>
      <c r="F29" s="65">
        <v>0</v>
      </c>
      <c r="G29" s="65">
        <v>0</v>
      </c>
      <c r="H29" s="65">
        <f>F29+G29</f>
        <v>0</v>
      </c>
      <c r="I29" s="88"/>
      <c r="J29" s="89" t="s">
        <v>31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>F30+G30</f>
        <v>0</v>
      </c>
      <c r="I30" s="88"/>
      <c r="J30" s="94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>F31+G31</f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>F32+G32</f>
        <v>0</v>
      </c>
      <c r="I32" s="88"/>
      <c r="J32" s="94"/>
    </row>
    <row r="33" s="52" customFormat="1" customHeight="1" spans="1:10">
      <c r="A33" s="67"/>
      <c r="B33" s="68" t="s">
        <v>32</v>
      </c>
      <c r="C33" s="69">
        <f>SUM(C29)</f>
        <v>0</v>
      </c>
      <c r="D33" s="69">
        <f t="shared" ref="D33:E33" si="10">SUM(D29)</f>
        <v>0</v>
      </c>
      <c r="E33" s="69">
        <f t="shared" si="10"/>
        <v>0</v>
      </c>
      <c r="F33" s="69">
        <f>SUM(F29:F32)</f>
        <v>0</v>
      </c>
      <c r="G33" s="69">
        <f t="shared" ref="G33:H33" si="11">SUM(G29:G32)</f>
        <v>0</v>
      </c>
      <c r="H33" s="69">
        <f t="shared" si="11"/>
        <v>0</v>
      </c>
      <c r="I33" s="91"/>
      <c r="J33" s="95"/>
    </row>
    <row r="34" customHeight="1" spans="1:10">
      <c r="A34" s="63">
        <v>7</v>
      </c>
      <c r="B34" s="64" t="s">
        <v>33</v>
      </c>
      <c r="C34" s="65">
        <v>0</v>
      </c>
      <c r="D34" s="66"/>
      <c r="E34" s="65">
        <f t="shared" si="9"/>
        <v>0</v>
      </c>
      <c r="F34" s="65">
        <v>2660</v>
      </c>
      <c r="G34" s="65">
        <v>0</v>
      </c>
      <c r="H34" s="65">
        <f>F34+G34</f>
        <v>2660</v>
      </c>
      <c r="I34" s="88"/>
      <c r="J34" s="96"/>
    </row>
    <row r="35" customHeight="1" spans="1:10">
      <c r="A35" s="63"/>
      <c r="B35" s="64"/>
      <c r="C35" s="65"/>
      <c r="D35" s="66"/>
      <c r="E35" s="65"/>
      <c r="F35" s="65">
        <v>2100</v>
      </c>
      <c r="G35" s="65">
        <v>0</v>
      </c>
      <c r="H35" s="65">
        <f>F35+G35</f>
        <v>2100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1200</v>
      </c>
      <c r="G36" s="65">
        <v>0</v>
      </c>
      <c r="H36" s="65">
        <f>F36+G36</f>
        <v>1200</v>
      </c>
      <c r="I36" s="88"/>
      <c r="J36" s="97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>F37+G37</f>
        <v>0</v>
      </c>
      <c r="I37" s="88"/>
      <c r="J37" s="97"/>
    </row>
    <row r="38" s="52" customFormat="1" customHeight="1" spans="1:10">
      <c r="A38" s="67"/>
      <c r="B38" s="68" t="s">
        <v>34</v>
      </c>
      <c r="C38" s="69">
        <f>SUM(C34)</f>
        <v>0</v>
      </c>
      <c r="D38" s="69">
        <f t="shared" ref="D38:E38" si="12">SUM(D34)</f>
        <v>0</v>
      </c>
      <c r="E38" s="69">
        <f t="shared" si="12"/>
        <v>0</v>
      </c>
      <c r="F38" s="69">
        <f>SUM(F34:F37)</f>
        <v>5960</v>
      </c>
      <c r="G38" s="69">
        <f t="shared" ref="G38:H38" si="13">SUM(G34:G37)</f>
        <v>0</v>
      </c>
      <c r="H38" s="69">
        <f t="shared" si="13"/>
        <v>5960</v>
      </c>
      <c r="I38" s="91"/>
      <c r="J38" s="98"/>
    </row>
    <row r="39" customHeight="1" spans="1:10">
      <c r="A39" s="63">
        <v>8</v>
      </c>
      <c r="B39" s="64" t="s">
        <v>35</v>
      </c>
      <c r="C39" s="65">
        <v>0</v>
      </c>
      <c r="D39" s="66"/>
      <c r="E39" s="65">
        <f t="shared" si="9"/>
        <v>0</v>
      </c>
      <c r="F39" s="65">
        <v>0</v>
      </c>
      <c r="G39" s="65">
        <v>0</v>
      </c>
      <c r="H39" s="65">
        <f>F39+G39</f>
        <v>0</v>
      </c>
      <c r="I39" s="88"/>
      <c r="J39" s="93" t="s">
        <v>36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>F40+G40</f>
        <v>0</v>
      </c>
      <c r="I40" s="88"/>
      <c r="J40" s="94"/>
    </row>
    <row r="41" s="52" customFormat="1" customHeight="1" spans="1:10">
      <c r="A41" s="67"/>
      <c r="B41" s="68" t="s">
        <v>37</v>
      </c>
      <c r="C41" s="69">
        <f>SUM(C39)</f>
        <v>0</v>
      </c>
      <c r="D41" s="69">
        <f t="shared" ref="D41:E41" si="14">SUM(D39)</f>
        <v>0</v>
      </c>
      <c r="E41" s="69">
        <f t="shared" si="14"/>
        <v>0</v>
      </c>
      <c r="F41" s="69">
        <f>SUM(F39:F40)</f>
        <v>0</v>
      </c>
      <c r="G41" s="69">
        <f t="shared" ref="G41:H41" si="15">SUM(G39:G40)</f>
        <v>0</v>
      </c>
      <c r="H41" s="69">
        <f t="shared" si="15"/>
        <v>0</v>
      </c>
      <c r="I41" s="91"/>
      <c r="J41" s="95"/>
    </row>
    <row r="42" customHeight="1" spans="1:10">
      <c r="A42" s="63">
        <v>9</v>
      </c>
      <c r="B42" s="64" t="s">
        <v>38</v>
      </c>
      <c r="C42" s="65">
        <v>0</v>
      </c>
      <c r="D42" s="66"/>
      <c r="E42" s="65">
        <f t="shared" si="9"/>
        <v>0</v>
      </c>
      <c r="F42" s="65">
        <v>0</v>
      </c>
      <c r="G42" s="65">
        <v>0</v>
      </c>
      <c r="H42" s="65">
        <f>F42+G42</f>
        <v>0</v>
      </c>
      <c r="I42" s="88"/>
      <c r="J42" s="89" t="s">
        <v>39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>F43+G43</f>
        <v>0</v>
      </c>
      <c r="I43" s="88"/>
      <c r="J43" s="90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>F44+G44</f>
        <v>0</v>
      </c>
      <c r="I44" s="88"/>
      <c r="J44" s="90"/>
    </row>
    <row r="45" s="52" customFormat="1" customHeight="1" spans="1:10">
      <c r="A45" s="67"/>
      <c r="B45" s="68" t="s">
        <v>40</v>
      </c>
      <c r="C45" s="69">
        <f>SUM(C42)</f>
        <v>0</v>
      </c>
      <c r="D45" s="69">
        <f t="shared" ref="D45:E45" si="16">SUM(D42)</f>
        <v>0</v>
      </c>
      <c r="E45" s="69">
        <f t="shared" si="16"/>
        <v>0</v>
      </c>
      <c r="F45" s="69">
        <f>SUM(F42:F44)</f>
        <v>0</v>
      </c>
      <c r="G45" s="69">
        <f t="shared" ref="G45:H45" si="17">SUM(G42:G44)</f>
        <v>0</v>
      </c>
      <c r="H45" s="69">
        <f t="shared" si="17"/>
        <v>0</v>
      </c>
      <c r="I45" s="91"/>
      <c r="J45" s="92"/>
    </row>
    <row r="46" customHeight="1" spans="1:10">
      <c r="A46" s="70">
        <v>10</v>
      </c>
      <c r="B46" s="64" t="s">
        <v>41</v>
      </c>
      <c r="C46" s="65">
        <v>0</v>
      </c>
      <c r="D46" s="66"/>
      <c r="E46" s="65">
        <f t="shared" si="9"/>
        <v>0</v>
      </c>
      <c r="F46" s="65">
        <v>1740</v>
      </c>
      <c r="G46" s="65">
        <v>0</v>
      </c>
      <c r="H46" s="65">
        <f>F46+G46</f>
        <v>1740</v>
      </c>
      <c r="I46" s="88" t="s">
        <v>42</v>
      </c>
      <c r="J46" s="96"/>
    </row>
    <row r="47" customHeight="1" spans="1:10">
      <c r="A47" s="76"/>
      <c r="B47" s="64"/>
      <c r="C47" s="65"/>
      <c r="D47" s="66"/>
      <c r="E47" s="65"/>
      <c r="F47" s="65">
        <v>1570</v>
      </c>
      <c r="G47" s="65">
        <v>0</v>
      </c>
      <c r="H47" s="65">
        <f t="shared" ref="H47:H52" si="18">F47+G47</f>
        <v>1570</v>
      </c>
      <c r="I47" s="88" t="s">
        <v>43</v>
      </c>
      <c r="J47" s="97"/>
    </row>
    <row r="48" customHeight="1" spans="1:10">
      <c r="A48" s="76"/>
      <c r="B48" s="64"/>
      <c r="C48" s="65"/>
      <c r="D48" s="66"/>
      <c r="E48" s="65"/>
      <c r="F48" s="65">
        <v>3000</v>
      </c>
      <c r="G48" s="65">
        <v>0</v>
      </c>
      <c r="H48" s="65">
        <f t="shared" si="18"/>
        <v>3000</v>
      </c>
      <c r="I48" s="88"/>
      <c r="J48" s="97"/>
    </row>
    <row r="49" customHeight="1" spans="1:10">
      <c r="A49" s="76"/>
      <c r="B49" s="64"/>
      <c r="C49" s="65"/>
      <c r="D49" s="66"/>
      <c r="E49" s="65"/>
      <c r="F49" s="65">
        <v>1886</v>
      </c>
      <c r="G49" s="65">
        <v>0</v>
      </c>
      <c r="H49" s="65">
        <f t="shared" si="18"/>
        <v>1886</v>
      </c>
      <c r="I49" s="88"/>
      <c r="J49" s="97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8"/>
      <c r="J50" s="97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8"/>
      <c r="J51" s="97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8"/>
      <c r="J52" s="97"/>
    </row>
    <row r="53" s="52" customFormat="1" customHeight="1" spans="1:10">
      <c r="A53" s="67"/>
      <c r="B53" s="68" t="s">
        <v>44</v>
      </c>
      <c r="C53" s="69">
        <f>SUM(C46)</f>
        <v>0</v>
      </c>
      <c r="D53" s="69">
        <f t="shared" ref="D53:E53" si="19">SUM(D46)</f>
        <v>0</v>
      </c>
      <c r="E53" s="69">
        <f t="shared" si="19"/>
        <v>0</v>
      </c>
      <c r="F53" s="69">
        <f>SUM(F46:F52)</f>
        <v>8196</v>
      </c>
      <c r="G53" s="69">
        <f t="shared" ref="G53:H53" si="20">SUM(G46:G52)</f>
        <v>0</v>
      </c>
      <c r="H53" s="69">
        <f t="shared" si="20"/>
        <v>8196</v>
      </c>
      <c r="I53" s="91"/>
      <c r="J53" s="98"/>
    </row>
    <row r="54" customHeight="1" spans="1:10">
      <c r="A54" s="67"/>
      <c r="B54" s="68" t="s">
        <v>45</v>
      </c>
      <c r="C54" s="69">
        <f>SUM(C53,C45,C41,C38,C33,C28,C24,C21,C16,C13)</f>
        <v>100000</v>
      </c>
      <c r="D54" s="69">
        <f t="shared" ref="D54:H54" si="21">SUM(D53,D45,D41,D38,D33,D28,D24,D21,D16,D13)</f>
        <v>0</v>
      </c>
      <c r="E54" s="69">
        <f t="shared" si="21"/>
        <v>100000</v>
      </c>
      <c r="F54" s="69">
        <f t="shared" si="21"/>
        <v>131317.23</v>
      </c>
      <c r="G54" s="69">
        <f t="shared" si="21"/>
        <v>1363</v>
      </c>
      <c r="H54" s="69">
        <f t="shared" si="21"/>
        <v>215859.23</v>
      </c>
      <c r="I54" s="91"/>
      <c r="J54" s="99"/>
    </row>
    <row r="58" customHeight="1" spans="1:9">
      <c r="A58" s="79" t="s">
        <v>46</v>
      </c>
      <c r="B58" s="80"/>
      <c r="C58" s="81" t="s">
        <v>47</v>
      </c>
      <c r="D58" s="81"/>
      <c r="E58" s="81" t="s">
        <v>48</v>
      </c>
      <c r="F58" s="81"/>
      <c r="G58" s="81" t="s">
        <v>49</v>
      </c>
      <c r="H58" s="81"/>
      <c r="I58" s="100" t="s">
        <v>50</v>
      </c>
    </row>
    <row r="59" customHeight="1" spans="1:9">
      <c r="A59" s="82">
        <f>E54</f>
        <v>100000</v>
      </c>
      <c r="B59" s="83"/>
      <c r="C59" s="83">
        <f>H54</f>
        <v>215859.23</v>
      </c>
      <c r="D59" s="83"/>
      <c r="E59" s="83">
        <f>F54</f>
        <v>131317.23</v>
      </c>
      <c r="F59" s="83"/>
      <c r="G59" s="83">
        <f>G54</f>
        <v>1363</v>
      </c>
      <c r="H59" s="83"/>
      <c r="I59" s="101">
        <f>A59-C59</f>
        <v>-115859.23</v>
      </c>
    </row>
    <row r="61" customHeight="1" spans="1:9">
      <c r="A61" s="84" t="s">
        <v>51</v>
      </c>
      <c r="B61" s="85"/>
      <c r="C61" s="86" t="s">
        <v>52</v>
      </c>
      <c r="D61" s="84"/>
      <c r="E61" s="84" t="s">
        <v>53</v>
      </c>
      <c r="F61" s="84"/>
      <c r="G61" s="84" t="s">
        <v>54</v>
      </c>
      <c r="H61" s="84"/>
      <c r="I61" s="8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72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45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66</v>
      </c>
      <c r="C24" s="21"/>
      <c r="D24" s="21"/>
      <c r="E24" s="21"/>
      <c r="F24" s="21"/>
      <c r="G24" s="21" t="s">
        <v>73</v>
      </c>
      <c r="H24" s="21"/>
      <c r="I24" s="21"/>
      <c r="J24" s="21"/>
      <c r="K24" s="21" t="s">
        <v>74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75</v>
      </c>
      <c r="C27" s="16"/>
      <c r="D27" s="16"/>
      <c r="E27" s="16"/>
      <c r="F27" s="16" t="s">
        <v>52</v>
      </c>
      <c r="G27" s="16" t="s">
        <v>76</v>
      </c>
      <c r="H27" s="16"/>
      <c r="I27" s="16"/>
      <c r="J27" s="16" t="s">
        <v>54</v>
      </c>
      <c r="K27" s="16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56</v>
      </c>
      <c r="E32" s="6"/>
      <c r="F32" s="7"/>
      <c r="G32" s="7"/>
      <c r="H32" s="6" t="s">
        <v>57</v>
      </c>
      <c r="I32" s="5"/>
      <c r="J32" s="7"/>
      <c r="K32" s="35"/>
    </row>
    <row r="33" ht="20.1" customHeight="1" spans="2:11">
      <c r="B33" s="8"/>
      <c r="C33" s="9"/>
      <c r="D33" s="10" t="s">
        <v>58</v>
      </c>
      <c r="E33" s="10"/>
      <c r="F33" s="11"/>
      <c r="G33" s="11"/>
      <c r="H33" s="10" t="s">
        <v>59</v>
      </c>
      <c r="I33" s="9"/>
      <c r="J33" s="11"/>
      <c r="K33" s="36"/>
    </row>
    <row r="34" ht="20.1" customHeight="1" spans="2:11">
      <c r="B34" s="8"/>
      <c r="C34" s="9"/>
      <c r="D34" s="10" t="s">
        <v>60</v>
      </c>
      <c r="E34" s="10"/>
      <c r="F34" s="11"/>
      <c r="G34" s="11"/>
      <c r="H34" s="10" t="s">
        <v>61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62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78</v>
      </c>
      <c r="E37" s="27" t="s">
        <v>79</v>
      </c>
      <c r="F37" s="27"/>
      <c r="G37" s="25" t="s">
        <v>80</v>
      </c>
      <c r="H37" s="25" t="s">
        <v>81</v>
      </c>
      <c r="I37" s="25" t="s">
        <v>45</v>
      </c>
      <c r="J37" s="25"/>
      <c r="K37" s="50" t="s">
        <v>68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45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75</v>
      </c>
      <c r="C42" s="16"/>
      <c r="D42" s="16"/>
      <c r="E42" s="16"/>
      <c r="F42" s="16" t="s">
        <v>52</v>
      </c>
      <c r="G42" s="16" t="s">
        <v>76</v>
      </c>
      <c r="H42" s="16"/>
      <c r="I42" s="16"/>
      <c r="J42" s="16" t="s">
        <v>54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2020-11-25T09:21:29Z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