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updateLinks="never"/>
  <mc:AlternateContent xmlns:mc="http://schemas.openxmlformats.org/markup-compatibility/2006">
    <mc:Choice Requires="x15">
      <x15ac:absPath xmlns:x15ac="http://schemas.microsoft.com/office/spreadsheetml/2010/11/ac" url="C:\马丽娜\2019年\1月22日-北京\"/>
    </mc:Choice>
  </mc:AlternateContent>
  <xr:revisionPtr revIDLastSave="0" documentId="13_ncr:1_{BB22D4CC-78A3-452E-8AFB-EA64218BBDCC}" xr6:coauthVersionLast="40" xr6:coauthVersionMax="40" xr10:uidLastSave="{00000000-0000-0000-0000-000000000000}"/>
  <bookViews>
    <workbookView xWindow="0" yWindow="0" windowWidth="20490" windowHeight="7785" tabRatio="924" xr2:uid="{00000000-000D-0000-FFFF-FFFF00000000}"/>
  </bookViews>
  <sheets>
    <sheet name="会议需求表（通用）" sheetId="44" r:id="rId1"/>
    <sheet name="需求说明" sheetId="45" r:id="rId2"/>
  </sheets>
  <definedNames>
    <definedName name="_xlnm.Print_Area" localSheetId="0">'会议需求表（通用）'!$A$1:$O$103</definedName>
    <definedName name="_xlnm.Print_Titles" localSheetId="0">'会议需求表（通用）'!$1:$7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44" l="1"/>
  <c r="M36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N96" i="44"/>
  <c r="N95" i="44"/>
  <c r="N94" i="44"/>
  <c r="N93" i="44"/>
  <c r="N90" i="44"/>
  <c r="N89" i="44"/>
  <c r="N80" i="44"/>
  <c r="N79" i="44"/>
  <c r="N78" i="44"/>
  <c r="N77" i="44"/>
  <c r="N81" i="44"/>
  <c r="N73" i="44"/>
  <c r="N72" i="44"/>
  <c r="N71" i="44"/>
  <c r="N70" i="44"/>
  <c r="N69" i="44"/>
  <c r="N68" i="44"/>
  <c r="N67" i="44"/>
  <c r="N66" i="44"/>
  <c r="N65" i="44"/>
  <c r="N64" i="44"/>
  <c r="N63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60" i="44"/>
  <c r="N40" i="44"/>
  <c r="N39" i="44"/>
  <c r="N38" i="44"/>
  <c r="N37" i="44"/>
  <c r="N32" i="44"/>
  <c r="N31" i="44"/>
  <c r="N30" i="44"/>
  <c r="N29" i="44"/>
  <c r="N28" i="44"/>
  <c r="N27" i="44"/>
  <c r="N26" i="44"/>
  <c r="N25" i="44"/>
  <c r="N24" i="44"/>
  <c r="N22" i="44"/>
  <c r="N20" i="44"/>
  <c r="N19" i="44"/>
  <c r="N18" i="44"/>
  <c r="N17" i="44"/>
  <c r="N16" i="44"/>
  <c r="N15" i="44"/>
  <c r="N14" i="44"/>
  <c r="N13" i="44"/>
  <c r="N12" i="44"/>
  <c r="N11" i="44"/>
  <c r="N10" i="44"/>
  <c r="N41" i="44"/>
  <c r="N74" i="44"/>
  <c r="N33" i="44"/>
  <c r="N82" i="44"/>
  <c r="J85" i="44"/>
  <c r="N85" i="44"/>
  <c r="N86" i="44"/>
  <c r="J101" i="44"/>
  <c r="N101" i="44"/>
  <c r="N102" i="44"/>
  <c r="N97" i="44"/>
  <c r="N98" i="44"/>
</calcChain>
</file>

<file path=xl/sharedStrings.xml><?xml version="1.0" encoding="utf-8"?>
<sst xmlns="http://schemas.openxmlformats.org/spreadsheetml/2006/main" count="407" uniqueCount="200">
  <si>
    <t>会议名称：</t>
  </si>
  <si>
    <t>安斯泰来1月22日北京移植论道会议</t>
  </si>
  <si>
    <r>
      <rPr>
        <b/>
        <sz val="9"/>
        <rFont val="宋体"/>
        <family val="3"/>
        <charset val="134"/>
      </rP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</si>
  <si>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北京昆泰嘉华酒店</t>
  </si>
  <si>
    <t>供应商名称：</t>
  </si>
  <si>
    <t>康辉集团北京国际会议展览有限公司</t>
  </si>
  <si>
    <t>会议类型：</t>
  </si>
  <si>
    <t>学术研讨会</t>
  </si>
  <si>
    <t xml:space="preserve"> 参加人数：</t>
  </si>
  <si>
    <t>联系人/电话：</t>
  </si>
  <si>
    <t>马丽娜/13811302348</t>
  </si>
  <si>
    <t>会议时间：</t>
  </si>
  <si>
    <t>2019.1.22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</si>
  <si>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</si>
  <si>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</si>
  <si>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</si>
  <si>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</si>
  <si>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</si>
  <si>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</si>
  <si>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</si>
  <si>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</si>
  <si>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</si>
  <si>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</si>
  <si>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</si>
  <si>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</si>
  <si>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</si>
  <si>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</si>
  <si>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</si>
  <si>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</si>
  <si>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会议地酒店：北京昆泰嘉华酒店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</si>
  <si>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</si>
  <si>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</si>
  <si>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</si>
  <si>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</si>
  <si>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</si>
  <si>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</si>
  <si>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</si>
  <si>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</si>
  <si>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</si>
  <si>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</si>
  <si>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</si>
  <si>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</si>
  <si>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</si>
  <si>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</si>
  <si>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</si>
  <si>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1月22日下午
名称、面积</t>
  </si>
  <si>
    <t>场/天</t>
  </si>
  <si>
    <t>名称：1号会议室
面积：64平米
长宽：8m*8m
高：2.4m
楼层：3层</t>
  </si>
  <si>
    <t>投影仪/幕布</t>
  </si>
  <si>
    <t>说明投影流明和幕布尺寸</t>
  </si>
  <si>
    <t>台/天</t>
  </si>
  <si>
    <t>酒店含：6000流明投影</t>
  </si>
  <si>
    <t>茶歇</t>
  </si>
  <si>
    <t>下午1次</t>
  </si>
  <si>
    <t>人/天</t>
  </si>
  <si>
    <t>茶歇：50元/位/次</t>
  </si>
  <si>
    <t>话筒</t>
  </si>
  <si>
    <t>鹅颈麦:1个/手麦无线:3个</t>
  </si>
  <si>
    <t>个/天</t>
  </si>
  <si>
    <t>酒店含2支无线麦克风，1支鹅颈麦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</si>
  <si>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</si>
  <si>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</si>
  <si>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</si>
  <si>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</si>
  <si>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</si>
  <si>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</si>
  <si>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</si>
  <si>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</si>
  <si>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</si>
  <si>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</si>
  <si>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</si>
  <si>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</si>
  <si>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</si>
  <si>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</si>
  <si>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</si>
  <si>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</si>
  <si>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</si>
  <si>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餐</t>
  </si>
  <si>
    <t>人</t>
  </si>
  <si>
    <t>酒店桌餐300元/位，含酒水饮料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</si>
  <si>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</si>
  <si>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</si>
  <si>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</si>
  <si>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</si>
  <si>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</si>
  <si>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</si>
  <si>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</si>
  <si>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</si>
  <si>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</si>
  <si>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4座帕萨特或别克（目的地接送）</t>
  </si>
  <si>
    <t>辆/趟</t>
  </si>
  <si>
    <t>此价格为单次价格</t>
  </si>
  <si>
    <t>33座空调车（金龙/大宇/现代）</t>
  </si>
  <si>
    <t>其他，45座空调车</t>
  </si>
  <si>
    <t>C-2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</si>
  <si>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</si>
  <si>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t>Buick GL8商务车</t>
  </si>
  <si>
    <t>辆/天</t>
  </si>
  <si>
    <t>4座帕萨特或别克</t>
  </si>
  <si>
    <t>22座空调车（考斯特/其他品牌）</t>
  </si>
  <si>
    <t>C-3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</si>
  <si>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</si>
  <si>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</si>
  <si>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</si>
  <si>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family val="3"/>
        <charset val="134"/>
      </rPr>
      <t xml:space="preserve">从 </t>
    </r>
    <r>
      <rPr>
        <u/>
        <sz val="9"/>
        <color rgb="FFC00000"/>
        <rFont val="宋体"/>
        <family val="3"/>
        <charset val="134"/>
      </rPr>
      <t>****</t>
    </r>
    <r>
      <rPr>
        <sz val="9"/>
        <color rgb="FFC00000"/>
        <rFont val="宋体"/>
        <family val="3"/>
        <charset val="134"/>
      </rPr>
      <t xml:space="preserve"> </t>
    </r>
    <r>
      <rPr>
        <sz val="9"/>
        <color theme="1"/>
        <rFont val="宋体"/>
        <family val="3"/>
        <charset val="134"/>
      </rPr>
      <t xml:space="preserve">至 </t>
    </r>
    <r>
      <rPr>
        <u/>
        <sz val="9"/>
        <color rgb="FFC00000"/>
        <rFont val="宋体"/>
        <family val="3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</si>
  <si>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</si>
  <si>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</si>
  <si>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</si>
  <si>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</si>
  <si>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</si>
  <si>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</si>
  <si>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family val="3"/>
        <charset val="134"/>
      </rP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</si>
  <si>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</si>
  <si>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</si>
  <si>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</si>
  <si>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</si>
  <si>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</si>
  <si>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</si>
  <si>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</si>
  <si>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</si>
  <si>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family val="3"/>
        <charset val="134"/>
      </rPr>
      <t>长、宽、高分别是，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*</t>
    </r>
    <r>
      <rPr>
        <u/>
        <sz val="9"/>
        <color rgb="FFC00000"/>
        <rFont val="宋体"/>
        <family val="3"/>
        <charset val="134"/>
      </rPr>
      <t xml:space="preserve">     </t>
    </r>
    <r>
      <rPr>
        <sz val="9"/>
        <color theme="1"/>
        <rFont val="宋体"/>
        <family val="3"/>
        <charset val="134"/>
      </rPr>
      <t>米</t>
    </r>
  </si>
  <si>
    <t>平方米</t>
  </si>
  <si>
    <t>D-5</t>
  </si>
  <si>
    <t>讲台/签到台鲜花</t>
  </si>
  <si>
    <t>D-6</t>
  </si>
  <si>
    <t>桌卡</t>
  </si>
  <si>
    <t>桌卡13人</t>
  </si>
  <si>
    <t>块</t>
  </si>
  <si>
    <t>D-7</t>
  </si>
  <si>
    <t>X展架</t>
  </si>
  <si>
    <t>横幅1条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</si>
  <si>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</si>
  <si>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</si>
  <si>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</si>
  <si>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</si>
  <si>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</si>
  <si>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</si>
  <si>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</si>
  <si>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</si>
  <si>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</si>
  <si>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</si>
  <si>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</si>
  <si>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</si>
  <si>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</si>
  <si>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</si>
  <si>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</si>
  <si>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</si>
  <si>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</si>
  <si>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</si>
  <si>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</si>
  <si>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</si>
  <si>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</si>
  <si>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</si>
  <si>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</si>
  <si>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</si>
  <si>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</si>
  <si>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</si>
  <si>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</si>
  <si>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</si>
  <si>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</si>
  <si>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</si>
  <si>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</si>
  <si>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</si>
  <si>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</si>
  <si>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</si>
  <si>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</si>
  <si>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</si>
  <si>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全国 至 西安</t>
  </si>
  <si>
    <t>经济</t>
  </si>
  <si>
    <t>散客</t>
  </si>
  <si>
    <t>张</t>
  </si>
  <si>
    <t>H-2</t>
  </si>
  <si>
    <t>国际航段1</t>
  </si>
  <si>
    <r>
      <rPr>
        <sz val="9"/>
        <color theme="1"/>
        <rFont val="宋体"/>
        <family val="3"/>
        <charset val="134"/>
      </rPr>
      <t xml:space="preserve">从 </t>
    </r>
    <r>
      <rPr>
        <sz val="9"/>
        <color rgb="FFC00000"/>
        <rFont val="宋体"/>
        <family val="3"/>
        <charset val="134"/>
      </rPr>
      <t>****</t>
    </r>
    <r>
      <rPr>
        <sz val="9"/>
        <color theme="1"/>
        <rFont val="宋体"/>
        <family val="3"/>
        <charset val="134"/>
      </rPr>
      <t xml:space="preserve"> 至 </t>
    </r>
    <r>
      <rPr>
        <sz val="9"/>
        <color rgb="FFC00000"/>
        <rFont val="宋体"/>
        <family val="3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</si>
  <si>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</si>
  <si>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</si>
  <si>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</si>
  <si>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</si>
  <si>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</si>
  <si>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</si>
  <si>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</si>
  <si>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</si>
  <si>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</si>
  <si>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</si>
  <si>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</si>
  <si>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自助餐</t>
  </si>
  <si>
    <t>二等</t>
  </si>
  <si>
    <t>商务</t>
  </si>
  <si>
    <t>团体</t>
  </si>
  <si>
    <t>三等</t>
  </si>
  <si>
    <t>头等</t>
  </si>
  <si>
    <t>VIP桌餐</t>
  </si>
  <si>
    <t>餐费按照实际报价填写，如酒店报价280元，那么请填写280元；</t>
  </si>
  <si>
    <t>会议时间为1月6日上午8:00-12:30，报价时请注意价格为半天的价格；</t>
  </si>
  <si>
    <t>酒店提供的或免费的，请不要填写价格，并备注为酒店赠送或免费等；</t>
  </si>
  <si>
    <t>用车：12位西安市内往返（共24趟）；6位外地客户西安机场-皇冠假日酒店往返（共12趟），且这6位始发地机场往返（共12趟）</t>
  </si>
  <si>
    <t>机票和火车票价格请不要修改，统一按照填写金额比价；</t>
  </si>
  <si>
    <t>填写后请注检查单价，总计金额和公式</t>
  </si>
  <si>
    <t>标注会议室平米数和名字</t>
  </si>
  <si>
    <t>安斯泰来制药（中国）有限公司会议结算单（通用）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</si>
</sst>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#,##0;[Red]#,##0"/>
    <numFmt numFmtId="177" formatCode="_ * #,##0_ ;_ * \-#,##0_ ;_ * &quot;-&quot;??_ ;_ @_ "/>
    <numFmt numFmtId="178" formatCode="#,##0.00;[Red]#,##0.00"/>
    <numFmt numFmtId="179" formatCode="0.00_);[Red]\(0.00\)"/>
  </numFmts>
  <fonts count="1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u/>
      <sz val="9"/>
      <name val="宋体"/>
      <family val="3"/>
      <charset val="134"/>
    </font>
    <font>
      <b/>
      <sz val="8"/>
      <color rgb="FFC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C0000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9"/>
      <color rgb="FFC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5" tint="0.39991454817346722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</borders>
  <cellStyleXfs count="11">
    <xf numFmtId="0" fontId="0" fillId="0" borderId="0">
      <alignment vertical="center"/>
    </xf>
    <xf numFmtId="9" fontId="15" fillId="0" borderId="0" applyFont="0" applyFill="0" applyBorder="0" applyAlignment="0" applyProtection="0"/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7" fillId="0" borderId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2" xfId="0" applyFill="1" applyBorder="1">
      <alignment vertical="center"/>
    </xf>
    <xf numFmtId="0" fontId="1" fillId="0" borderId="0" xfId="0" applyFont="1">
      <alignment vertical="center"/>
    </xf>
    <xf numFmtId="0" fontId="2" fillId="0" borderId="0" xfId="7" applyFont="1" applyBorder="1">
      <alignment vertical="center"/>
    </xf>
    <xf numFmtId="0" fontId="3" fillId="0" borderId="0" xfId="7" applyFont="1" applyFill="1" applyBorder="1">
      <alignment vertical="center"/>
    </xf>
    <xf numFmtId="0" fontId="3" fillId="0" borderId="0" xfId="7" applyFont="1" applyBorder="1">
      <alignment vertical="center"/>
    </xf>
    <xf numFmtId="0" fontId="3" fillId="0" borderId="0" xfId="7" applyFont="1" applyBorder="1" applyAlignment="1">
      <alignment horizontal="center" vertical="center"/>
    </xf>
    <xf numFmtId="0" fontId="5" fillId="0" borderId="0" xfId="8" applyFont="1" applyBorder="1" applyAlignment="1">
      <alignment horizontal="left" vertical="center"/>
    </xf>
    <xf numFmtId="0" fontId="7" fillId="0" borderId="0" xfId="7" applyFont="1" applyFill="1" applyBorder="1" applyAlignment="1">
      <alignment vertical="center"/>
    </xf>
    <xf numFmtId="0" fontId="2" fillId="0" borderId="0" xfId="7" applyFont="1" applyBorder="1" applyAlignment="1">
      <alignment vertical="center"/>
    </xf>
    <xf numFmtId="0" fontId="2" fillId="0" borderId="0" xfId="7" applyFont="1" applyFill="1" applyBorder="1" applyAlignment="1">
      <alignment vertical="center"/>
    </xf>
    <xf numFmtId="0" fontId="3" fillId="0" borderId="0" xfId="7" applyFont="1" applyBorder="1" applyAlignment="1">
      <alignment vertical="center"/>
    </xf>
    <xf numFmtId="0" fontId="9" fillId="0" borderId="3" xfId="7" applyFont="1" applyBorder="1" applyAlignment="1">
      <alignment vertical="center"/>
    </xf>
    <xf numFmtId="0" fontId="10" fillId="3" borderId="6" xfId="8" applyFont="1" applyFill="1" applyBorder="1" applyAlignment="1">
      <alignment horizontal="center" vertical="center"/>
    </xf>
    <xf numFmtId="0" fontId="10" fillId="3" borderId="7" xfId="8" applyFont="1" applyFill="1" applyBorder="1" applyAlignment="1">
      <alignment horizontal="center" vertical="center"/>
    </xf>
    <xf numFmtId="0" fontId="10" fillId="3" borderId="1" xfId="8" applyFont="1" applyFill="1" applyBorder="1" applyAlignment="1">
      <alignment horizontal="center" vertical="center"/>
    </xf>
    <xf numFmtId="0" fontId="3" fillId="0" borderId="9" xfId="7" applyFont="1" applyFill="1" applyBorder="1" applyAlignment="1">
      <alignment vertical="center"/>
    </xf>
    <xf numFmtId="0" fontId="3" fillId="0" borderId="10" xfId="7" applyFont="1" applyFill="1" applyBorder="1" applyAlignment="1">
      <alignment vertical="center"/>
    </xf>
    <xf numFmtId="0" fontId="3" fillId="0" borderId="11" xfId="7" applyFont="1" applyFill="1" applyBorder="1" applyAlignment="1">
      <alignment vertical="center"/>
    </xf>
    <xf numFmtId="0" fontId="3" fillId="0" borderId="0" xfId="7" applyFont="1" applyFill="1" applyBorder="1" applyAlignment="1">
      <alignment vertical="center"/>
    </xf>
    <xf numFmtId="0" fontId="3" fillId="0" borderId="13" xfId="7" applyFont="1" applyFill="1" applyBorder="1" applyAlignment="1">
      <alignment horizontal="center" vertical="center"/>
    </xf>
    <xf numFmtId="0" fontId="3" fillId="4" borderId="13" xfId="7" applyFont="1" applyFill="1" applyBorder="1" applyAlignment="1">
      <alignment horizontal="center" vertical="center"/>
    </xf>
    <xf numFmtId="0" fontId="3" fillId="0" borderId="15" xfId="7" applyFont="1" applyFill="1" applyBorder="1" applyAlignment="1">
      <alignment horizontal="center" vertical="center"/>
    </xf>
    <xf numFmtId="0" fontId="3" fillId="4" borderId="15" xfId="7" applyFont="1" applyFill="1" applyBorder="1" applyAlignment="1">
      <alignment horizontal="center" vertical="center"/>
    </xf>
    <xf numFmtId="0" fontId="11" fillId="0" borderId="15" xfId="8" applyFont="1" applyFill="1" applyBorder="1" applyAlignment="1">
      <alignment horizontal="left" vertical="center"/>
    </xf>
    <xf numFmtId="0" fontId="12" fillId="0" borderId="15" xfId="8" applyFont="1" applyFill="1" applyBorder="1" applyAlignment="1">
      <alignment horizontal="left" vertical="center"/>
    </xf>
    <xf numFmtId="0" fontId="12" fillId="0" borderId="17" xfId="8" applyFont="1" applyFill="1" applyBorder="1" applyAlignment="1">
      <alignment horizontal="left" vertical="center"/>
    </xf>
    <xf numFmtId="0" fontId="3" fillId="0" borderId="18" xfId="7" applyFont="1" applyBorder="1" applyAlignment="1">
      <alignment vertical="center"/>
    </xf>
    <xf numFmtId="0" fontId="3" fillId="0" borderId="19" xfId="7" applyFont="1" applyBorder="1" applyAlignment="1">
      <alignment vertical="center"/>
    </xf>
    <xf numFmtId="0" fontId="10" fillId="3" borderId="20" xfId="8" applyFont="1" applyFill="1" applyBorder="1" applyAlignment="1">
      <alignment horizontal="center" vertical="center"/>
    </xf>
    <xf numFmtId="0" fontId="10" fillId="3" borderId="21" xfId="8" applyFont="1" applyFill="1" applyBorder="1" applyAlignment="1">
      <alignment horizontal="center" vertical="center"/>
    </xf>
    <xf numFmtId="0" fontId="3" fillId="0" borderId="23" xfId="7" applyFont="1" applyBorder="1" applyAlignment="1">
      <alignment vertical="center"/>
    </xf>
    <xf numFmtId="0" fontId="3" fillId="0" borderId="24" xfId="7" applyFont="1" applyBorder="1" applyAlignment="1">
      <alignment vertical="center"/>
    </xf>
    <xf numFmtId="0" fontId="10" fillId="0" borderId="25" xfId="8" applyFont="1" applyBorder="1" applyAlignment="1">
      <alignment horizontal="center" vertical="center"/>
    </xf>
    <xf numFmtId="0" fontId="10" fillId="0" borderId="26" xfId="8" applyFont="1" applyBorder="1" applyAlignment="1">
      <alignment horizontal="left" vertical="center"/>
    </xf>
    <xf numFmtId="0" fontId="3" fillId="2" borderId="26" xfId="7" applyFont="1" applyFill="1" applyBorder="1" applyAlignment="1">
      <alignment vertical="center"/>
    </xf>
    <xf numFmtId="0" fontId="3" fillId="4" borderId="26" xfId="7" applyFont="1" applyFill="1" applyBorder="1" applyAlignment="1">
      <alignment horizontal="center" vertical="center"/>
    </xf>
    <xf numFmtId="0" fontId="3" fillId="0" borderId="26" xfId="7" applyFont="1" applyFill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5" xfId="8" applyFont="1" applyBorder="1" applyAlignment="1">
      <alignment horizontal="left" vertical="center"/>
    </xf>
    <xf numFmtId="0" fontId="3" fillId="2" borderId="15" xfId="7" applyFont="1" applyFill="1" applyBorder="1" applyAlignment="1">
      <alignment vertical="center"/>
    </xf>
    <xf numFmtId="0" fontId="10" fillId="0" borderId="27" xfId="8" applyFont="1" applyBorder="1" applyAlignment="1">
      <alignment horizontal="center" vertical="center"/>
    </xf>
    <xf numFmtId="0" fontId="10" fillId="0" borderId="21" xfId="8" applyFont="1" applyBorder="1" applyAlignment="1">
      <alignment horizontal="left" vertical="center"/>
    </xf>
    <xf numFmtId="0" fontId="3" fillId="2" borderId="21" xfId="7" applyFont="1" applyFill="1" applyBorder="1" applyAlignment="1">
      <alignment vertical="center"/>
    </xf>
    <xf numFmtId="0" fontId="3" fillId="4" borderId="21" xfId="7" applyFont="1" applyFill="1" applyBorder="1" applyAlignment="1">
      <alignment horizontal="center" vertical="center"/>
    </xf>
    <xf numFmtId="0" fontId="3" fillId="0" borderId="21" xfId="7" applyFont="1" applyFill="1" applyBorder="1" applyAlignment="1">
      <alignment horizontal="center" vertical="center"/>
    </xf>
    <xf numFmtId="0" fontId="3" fillId="4" borderId="28" xfId="7" applyFont="1" applyFill="1" applyBorder="1" applyAlignment="1">
      <alignment horizontal="center" vertical="center"/>
    </xf>
    <xf numFmtId="0" fontId="3" fillId="0" borderId="29" xfId="7" applyFont="1" applyBorder="1" applyAlignment="1">
      <alignment vertical="center"/>
    </xf>
    <xf numFmtId="0" fontId="3" fillId="0" borderId="30" xfId="7" applyFont="1" applyBorder="1" applyAlignment="1">
      <alignment vertical="center"/>
    </xf>
    <xf numFmtId="0" fontId="10" fillId="3" borderId="31" xfId="8" applyFont="1" applyFill="1" applyBorder="1" applyAlignment="1">
      <alignment horizontal="center" vertical="center"/>
    </xf>
    <xf numFmtId="0" fontId="3" fillId="0" borderId="7" xfId="7" applyFont="1" applyBorder="1" applyAlignment="1">
      <alignment vertical="center"/>
    </xf>
    <xf numFmtId="0" fontId="3" fillId="0" borderId="11" xfId="7" applyFont="1" applyBorder="1" applyAlignment="1">
      <alignment vertical="center"/>
    </xf>
    <xf numFmtId="0" fontId="10" fillId="0" borderId="12" xfId="8" applyFont="1" applyBorder="1" applyAlignment="1">
      <alignment horizontal="center" vertical="center"/>
    </xf>
    <xf numFmtId="0" fontId="3" fillId="2" borderId="13" xfId="7" applyFont="1" applyFill="1" applyBorder="1" applyAlignment="1">
      <alignment vertical="center"/>
    </xf>
    <xf numFmtId="0" fontId="10" fillId="0" borderId="38" xfId="8" applyFont="1" applyBorder="1" applyAlignment="1">
      <alignment horizontal="center" vertical="center"/>
    </xf>
    <xf numFmtId="0" fontId="3" fillId="2" borderId="28" xfId="7" applyFont="1" applyFill="1" applyBorder="1" applyAlignment="1">
      <alignment vertical="center"/>
    </xf>
    <xf numFmtId="0" fontId="3" fillId="0" borderId="39" xfId="7" applyFont="1" applyBorder="1" applyAlignment="1">
      <alignment vertical="center"/>
    </xf>
    <xf numFmtId="0" fontId="3" fillId="0" borderId="14" xfId="7" applyFont="1" applyBorder="1" applyAlignment="1">
      <alignment vertical="center"/>
    </xf>
    <xf numFmtId="0" fontId="2" fillId="0" borderId="0" xfId="7" applyFont="1" applyBorder="1" applyAlignment="1">
      <alignment horizontal="center" vertical="center"/>
    </xf>
    <xf numFmtId="0" fontId="10" fillId="3" borderId="43" xfId="8" applyFont="1" applyFill="1" applyBorder="1" applyAlignment="1">
      <alignment horizontal="center" vertical="center"/>
    </xf>
    <xf numFmtId="0" fontId="3" fillId="0" borderId="44" xfId="7" applyFont="1" applyFill="1" applyBorder="1" applyAlignment="1">
      <alignment vertical="center"/>
    </xf>
    <xf numFmtId="177" fontId="3" fillId="4" borderId="13" xfId="9" applyNumberFormat="1" applyFont="1" applyFill="1" applyBorder="1" applyAlignment="1">
      <alignment horizontal="center" vertical="center"/>
    </xf>
    <xf numFmtId="0" fontId="3" fillId="0" borderId="45" xfId="7" applyFont="1" applyBorder="1" applyAlignment="1">
      <alignment horizontal="center" vertical="center"/>
    </xf>
    <xf numFmtId="176" fontId="3" fillId="5" borderId="46" xfId="9" applyNumberFormat="1" applyFont="1" applyFill="1" applyBorder="1" applyAlignment="1">
      <alignment vertical="center"/>
    </xf>
    <xf numFmtId="176" fontId="3" fillId="0" borderId="47" xfId="7" applyNumberFormat="1" applyFont="1" applyBorder="1" applyAlignment="1">
      <alignment vertical="center"/>
    </xf>
    <xf numFmtId="0" fontId="3" fillId="0" borderId="48" xfId="7" applyFont="1" applyBorder="1" applyAlignment="1">
      <alignment vertical="center" wrapText="1"/>
    </xf>
    <xf numFmtId="177" fontId="3" fillId="4" borderId="15" xfId="9" applyNumberFormat="1" applyFont="1" applyFill="1" applyBorder="1" applyAlignment="1">
      <alignment horizontal="center" vertical="center"/>
    </xf>
    <xf numFmtId="0" fontId="3" fillId="0" borderId="34" xfId="7" applyFont="1" applyBorder="1" applyAlignment="1">
      <alignment horizontal="center" vertical="center"/>
    </xf>
    <xf numFmtId="176" fontId="3" fillId="5" borderId="49" xfId="9" applyNumberFormat="1" applyFont="1" applyFill="1" applyBorder="1" applyAlignment="1">
      <alignment vertical="center"/>
    </xf>
    <xf numFmtId="176" fontId="3" fillId="0" borderId="15" xfId="7" applyNumberFormat="1" applyFont="1" applyBorder="1" applyAlignment="1">
      <alignment vertical="center"/>
    </xf>
    <xf numFmtId="0" fontId="3" fillId="0" borderId="50" xfId="7" applyFont="1" applyBorder="1" applyAlignment="1">
      <alignment vertical="center"/>
    </xf>
    <xf numFmtId="0" fontId="11" fillId="0" borderId="34" xfId="8" applyFont="1" applyBorder="1" applyAlignment="1">
      <alignment horizontal="center" vertical="center"/>
    </xf>
    <xf numFmtId="0" fontId="3" fillId="5" borderId="50" xfId="7" applyFont="1" applyFill="1" applyBorder="1" applyAlignment="1">
      <alignment vertical="center" wrapText="1"/>
    </xf>
    <xf numFmtId="0" fontId="3" fillId="5" borderId="50" xfId="7" applyFont="1" applyFill="1" applyBorder="1" applyAlignment="1">
      <alignment vertical="center"/>
    </xf>
    <xf numFmtId="0" fontId="3" fillId="4" borderId="17" xfId="7" applyFont="1" applyFill="1" applyBorder="1" applyAlignment="1">
      <alignment horizontal="center" vertical="center"/>
    </xf>
    <xf numFmtId="0" fontId="11" fillId="0" borderId="51" xfId="8" applyFont="1" applyBorder="1" applyAlignment="1">
      <alignment horizontal="center" vertical="center"/>
    </xf>
    <xf numFmtId="176" fontId="3" fillId="5" borderId="52" xfId="9" applyNumberFormat="1" applyFont="1" applyFill="1" applyBorder="1" applyAlignment="1">
      <alignment vertical="center"/>
    </xf>
    <xf numFmtId="176" fontId="3" fillId="0" borderId="17" xfId="7" applyNumberFormat="1" applyFont="1" applyBorder="1" applyAlignment="1">
      <alignment vertical="center"/>
    </xf>
    <xf numFmtId="0" fontId="3" fillId="5" borderId="53" xfId="7" applyFont="1" applyFill="1" applyBorder="1" applyAlignment="1">
      <alignment vertical="center"/>
    </xf>
    <xf numFmtId="0" fontId="3" fillId="0" borderId="19" xfId="7" applyFont="1" applyBorder="1" applyAlignment="1">
      <alignment horizontal="center" vertical="center"/>
    </xf>
    <xf numFmtId="0" fontId="3" fillId="0" borderId="54" xfId="7" applyFont="1" applyBorder="1" applyAlignment="1">
      <alignment vertical="center"/>
    </xf>
    <xf numFmtId="0" fontId="3" fillId="0" borderId="55" xfId="7" applyFont="1" applyBorder="1" applyAlignment="1">
      <alignment vertical="center"/>
    </xf>
    <xf numFmtId="0" fontId="10" fillId="3" borderId="36" xfId="8" applyFont="1" applyFill="1" applyBorder="1" applyAlignment="1">
      <alignment horizontal="center" vertical="center"/>
    </xf>
    <xf numFmtId="0" fontId="10" fillId="3" borderId="56" xfId="8" applyFont="1" applyFill="1" applyBorder="1" applyAlignment="1">
      <alignment horizontal="center" vertical="center"/>
    </xf>
    <xf numFmtId="0" fontId="10" fillId="3" borderId="57" xfId="8" applyFont="1" applyFill="1" applyBorder="1" applyAlignment="1">
      <alignment horizontal="center" vertical="center"/>
    </xf>
    <xf numFmtId="0" fontId="3" fillId="0" borderId="24" xfId="7" applyFont="1" applyBorder="1" applyAlignment="1">
      <alignment horizontal="center" vertical="center"/>
    </xf>
    <xf numFmtId="0" fontId="3" fillId="0" borderId="58" xfId="7" applyFont="1" applyBorder="1" applyAlignment="1">
      <alignment vertical="center"/>
    </xf>
    <xf numFmtId="0" fontId="3" fillId="0" borderId="59" xfId="7" applyFont="1" applyBorder="1" applyAlignment="1">
      <alignment vertical="center"/>
    </xf>
    <xf numFmtId="0" fontId="3" fillId="2" borderId="26" xfId="7" applyFont="1" applyFill="1" applyBorder="1" applyAlignment="1">
      <alignment horizontal="center" vertical="center"/>
    </xf>
    <xf numFmtId="0" fontId="3" fillId="0" borderId="40" xfId="7" applyFont="1" applyBorder="1" applyAlignment="1">
      <alignment horizontal="center" vertical="center"/>
    </xf>
    <xf numFmtId="176" fontId="3" fillId="5" borderId="60" xfId="9" applyNumberFormat="1" applyFont="1" applyFill="1" applyBorder="1" applyAlignment="1">
      <alignment vertical="center"/>
    </xf>
    <xf numFmtId="176" fontId="3" fillId="0" borderId="26" xfId="7" applyNumberFormat="1" applyFont="1" applyBorder="1" applyAlignment="1">
      <alignment vertical="center"/>
    </xf>
    <xf numFmtId="0" fontId="3" fillId="5" borderId="61" xfId="7" applyFont="1" applyFill="1" applyBorder="1" applyAlignment="1">
      <alignment vertical="center"/>
    </xf>
    <xf numFmtId="0" fontId="3" fillId="2" borderId="15" xfId="7" applyFont="1" applyFill="1" applyBorder="1" applyAlignment="1">
      <alignment horizontal="center" vertical="center"/>
    </xf>
    <xf numFmtId="0" fontId="3" fillId="2" borderId="21" xfId="7" applyFont="1" applyFill="1" applyBorder="1" applyAlignment="1">
      <alignment horizontal="center" vertical="center"/>
    </xf>
    <xf numFmtId="0" fontId="3" fillId="0" borderId="36" xfId="7" applyFont="1" applyBorder="1" applyAlignment="1">
      <alignment horizontal="center" vertical="center"/>
    </xf>
    <xf numFmtId="176" fontId="3" fillId="5" borderId="56" xfId="9" applyNumberFormat="1" applyFont="1" applyFill="1" applyBorder="1" applyAlignment="1">
      <alignment vertical="center"/>
    </xf>
    <xf numFmtId="176" fontId="3" fillId="0" borderId="21" xfId="7" applyNumberFormat="1" applyFont="1" applyBorder="1" applyAlignment="1">
      <alignment vertical="center"/>
    </xf>
    <xf numFmtId="0" fontId="3" fillId="5" borderId="57" xfId="7" applyFont="1" applyFill="1" applyBorder="1" applyAlignment="1">
      <alignment vertical="center"/>
    </xf>
    <xf numFmtId="0" fontId="3" fillId="0" borderId="30" xfId="7" applyFont="1" applyBorder="1" applyAlignment="1">
      <alignment horizontal="center" vertical="center"/>
    </xf>
    <xf numFmtId="0" fontId="3" fillId="0" borderId="62" xfId="7" applyFont="1" applyBorder="1" applyAlignment="1">
      <alignment vertical="center"/>
    </xf>
    <xf numFmtId="176" fontId="3" fillId="0" borderId="30" xfId="7" applyNumberFormat="1" applyFont="1" applyBorder="1" applyAlignment="1">
      <alignment vertical="center"/>
    </xf>
    <xf numFmtId="0" fontId="3" fillId="0" borderId="63" xfId="7" applyFont="1" applyBorder="1" applyAlignment="1">
      <alignment vertical="center"/>
    </xf>
    <xf numFmtId="0" fontId="10" fillId="3" borderId="64" xfId="8" applyFont="1" applyFill="1" applyBorder="1" applyAlignment="1">
      <alignment horizontal="center" vertical="center"/>
    </xf>
    <xf numFmtId="0" fontId="10" fillId="3" borderId="65" xfId="8" applyFont="1" applyFill="1" applyBorder="1" applyAlignment="1">
      <alignment horizontal="center" vertical="center"/>
    </xf>
    <xf numFmtId="0" fontId="10" fillId="3" borderId="66" xfId="8" applyFont="1" applyFill="1" applyBorder="1" applyAlignment="1">
      <alignment horizontal="center" vertical="center"/>
    </xf>
    <xf numFmtId="0" fontId="3" fillId="0" borderId="11" xfId="7" applyFont="1" applyBorder="1" applyAlignment="1">
      <alignment horizontal="center" vertical="center"/>
    </xf>
    <xf numFmtId="0" fontId="3" fillId="0" borderId="67" xfId="7" applyFont="1" applyBorder="1" applyAlignment="1">
      <alignment vertical="center"/>
    </xf>
    <xf numFmtId="0" fontId="3" fillId="0" borderId="68" xfId="7" applyFont="1" applyBorder="1" applyAlignment="1">
      <alignment vertical="center"/>
    </xf>
    <xf numFmtId="0" fontId="10" fillId="2" borderId="70" xfId="7" applyFont="1" applyFill="1" applyBorder="1" applyAlignment="1">
      <alignment horizontal="center" vertical="center"/>
    </xf>
    <xf numFmtId="0" fontId="10" fillId="2" borderId="2" xfId="7" applyFont="1" applyFill="1" applyBorder="1" applyAlignment="1">
      <alignment horizontal="center" vertical="center"/>
    </xf>
    <xf numFmtId="0" fontId="10" fillId="0" borderId="45" xfId="8" applyFont="1" applyBorder="1" applyAlignment="1">
      <alignment horizontal="center" vertical="center"/>
    </xf>
    <xf numFmtId="176" fontId="3" fillId="5" borderId="71" xfId="9" applyNumberFormat="1" applyFont="1" applyFill="1" applyBorder="1" applyAlignment="1">
      <alignment vertical="center"/>
    </xf>
    <xf numFmtId="176" fontId="3" fillId="0" borderId="2" xfId="7" applyNumberFormat="1" applyFont="1" applyBorder="1" applyAlignment="1">
      <alignment vertical="center"/>
    </xf>
    <xf numFmtId="0" fontId="3" fillId="5" borderId="72" xfId="7" applyFont="1" applyFill="1" applyBorder="1" applyAlignment="1">
      <alignment vertical="center"/>
    </xf>
    <xf numFmtId="0" fontId="10" fillId="0" borderId="34" xfId="8" applyFont="1" applyBorder="1" applyAlignment="1">
      <alignment horizontal="center" vertical="center"/>
    </xf>
    <xf numFmtId="0" fontId="3" fillId="2" borderId="28" xfId="7" applyFont="1" applyFill="1" applyBorder="1" applyAlignment="1">
      <alignment horizontal="center" vertical="center"/>
    </xf>
    <xf numFmtId="0" fontId="10" fillId="0" borderId="73" xfId="8" applyFont="1" applyBorder="1" applyAlignment="1">
      <alignment horizontal="center" vertical="center"/>
    </xf>
    <xf numFmtId="0" fontId="3" fillId="2" borderId="70" xfId="7" applyFont="1" applyFill="1" applyBorder="1" applyAlignment="1">
      <alignment horizontal="center" vertical="center"/>
    </xf>
    <xf numFmtId="0" fontId="3" fillId="2" borderId="2" xfId="7" applyFont="1" applyFill="1" applyBorder="1" applyAlignment="1">
      <alignment horizontal="center" vertical="center"/>
    </xf>
    <xf numFmtId="0" fontId="10" fillId="0" borderId="40" xfId="8" applyFont="1" applyBorder="1" applyAlignment="1">
      <alignment horizontal="center" vertical="center"/>
    </xf>
    <xf numFmtId="0" fontId="3" fillId="5" borderId="75" xfId="7" applyFont="1" applyFill="1" applyBorder="1" applyAlignment="1">
      <alignment vertical="center"/>
    </xf>
    <xf numFmtId="0" fontId="10" fillId="0" borderId="36" xfId="8" applyFont="1" applyBorder="1" applyAlignment="1">
      <alignment horizontal="center" vertical="center"/>
    </xf>
    <xf numFmtId="0" fontId="3" fillId="2" borderId="13" xfId="7" applyFont="1" applyFill="1" applyBorder="1" applyAlignment="1">
      <alignment horizontal="center" vertical="center"/>
    </xf>
    <xf numFmtId="176" fontId="3" fillId="5" borderId="76" xfId="9" applyNumberFormat="1" applyFont="1" applyFill="1" applyBorder="1" applyAlignment="1">
      <alignment vertical="center"/>
    </xf>
    <xf numFmtId="176" fontId="3" fillId="0" borderId="13" xfId="7" applyNumberFormat="1" applyFont="1" applyBorder="1" applyAlignment="1">
      <alignment vertical="center"/>
    </xf>
    <xf numFmtId="0" fontId="3" fillId="0" borderId="28" xfId="7" applyFont="1" applyFill="1" applyBorder="1" applyAlignment="1">
      <alignment horizontal="center" vertical="center"/>
    </xf>
    <xf numFmtId="176" fontId="3" fillId="5" borderId="77" xfId="9" applyNumberFormat="1" applyFont="1" applyFill="1" applyBorder="1" applyAlignment="1">
      <alignment vertical="center"/>
    </xf>
    <xf numFmtId="176" fontId="3" fillId="0" borderId="28" xfId="7" applyNumberFormat="1" applyFont="1" applyBorder="1" applyAlignment="1">
      <alignment vertical="center"/>
    </xf>
    <xf numFmtId="0" fontId="3" fillId="5" borderId="78" xfId="7" applyFont="1" applyFill="1" applyBorder="1" applyAlignment="1">
      <alignment vertical="center"/>
    </xf>
    <xf numFmtId="0" fontId="3" fillId="0" borderId="80" xfId="7" applyFont="1" applyBorder="1" applyAlignment="1">
      <alignment vertical="center"/>
    </xf>
    <xf numFmtId="0" fontId="10" fillId="0" borderId="28" xfId="8" applyFont="1" applyBorder="1" applyAlignment="1">
      <alignment horizontal="left" vertical="center"/>
    </xf>
    <xf numFmtId="0" fontId="10" fillId="0" borderId="26" xfId="8" applyFont="1" applyFill="1" applyBorder="1" applyAlignment="1">
      <alignment horizontal="left" vertical="center"/>
    </xf>
    <xf numFmtId="0" fontId="10" fillId="0" borderId="15" xfId="8" applyFont="1" applyFill="1" applyBorder="1" applyAlignment="1">
      <alignment horizontal="left" vertical="center"/>
    </xf>
    <xf numFmtId="0" fontId="10" fillId="0" borderId="28" xfId="8" applyFont="1" applyFill="1" applyBorder="1" applyAlignment="1">
      <alignment horizontal="left" vertical="center"/>
    </xf>
    <xf numFmtId="0" fontId="3" fillId="6" borderId="9" xfId="7" applyFont="1" applyFill="1" applyBorder="1" applyAlignment="1">
      <alignment vertical="center"/>
    </xf>
    <xf numFmtId="0" fontId="3" fillId="6" borderId="0" xfId="7" applyFont="1" applyFill="1" applyBorder="1" applyAlignment="1">
      <alignment vertical="center"/>
    </xf>
    <xf numFmtId="0" fontId="3" fillId="0" borderId="23" xfId="7" applyFont="1" applyBorder="1" applyAlignment="1">
      <alignment horizontal="left" vertical="center"/>
    </xf>
    <xf numFmtId="0" fontId="10" fillId="0" borderId="83" xfId="8" applyFont="1" applyBorder="1" applyAlignment="1">
      <alignment horizontal="center" vertical="center"/>
    </xf>
    <xf numFmtId="0" fontId="10" fillId="0" borderId="1" xfId="8" applyFont="1" applyFill="1" applyBorder="1" applyAlignment="1">
      <alignment horizontal="left" vertical="center"/>
    </xf>
    <xf numFmtId="0" fontId="3" fillId="6" borderId="29" xfId="7" applyFont="1" applyFill="1" applyBorder="1" applyAlignment="1">
      <alignment vertical="center"/>
    </xf>
    <xf numFmtId="0" fontId="3" fillId="6" borderId="30" xfId="7" applyFont="1" applyFill="1" applyBorder="1" applyAlignment="1">
      <alignment vertical="center"/>
    </xf>
    <xf numFmtId="0" fontId="10" fillId="0" borderId="13" xfId="8" applyFont="1" applyFill="1" applyBorder="1" applyAlignment="1">
      <alignment horizontal="left" vertical="center"/>
    </xf>
    <xf numFmtId="0" fontId="10" fillId="0" borderId="73" xfId="8" applyFont="1" applyFill="1" applyBorder="1" applyAlignment="1">
      <alignment horizontal="left" vertical="center"/>
    </xf>
    <xf numFmtId="0" fontId="3" fillId="7" borderId="86" xfId="7" applyFont="1" applyFill="1" applyBorder="1">
      <alignment vertical="center"/>
    </xf>
    <xf numFmtId="0" fontId="3" fillId="6" borderId="0" xfId="7" applyFont="1" applyFill="1" applyBorder="1">
      <alignment vertical="center"/>
    </xf>
    <xf numFmtId="0" fontId="3" fillId="8" borderId="0" xfId="7" applyFont="1" applyFill="1" applyBorder="1">
      <alignment vertical="center"/>
    </xf>
    <xf numFmtId="0" fontId="3" fillId="0" borderId="73" xfId="7" applyFont="1" applyBorder="1" applyAlignment="1">
      <alignment horizontal="center" vertical="center"/>
    </xf>
    <xf numFmtId="176" fontId="3" fillId="0" borderId="11" xfId="7" applyNumberFormat="1" applyFont="1" applyBorder="1" applyAlignment="1">
      <alignment vertical="center"/>
    </xf>
    <xf numFmtId="0" fontId="3" fillId="6" borderId="0" xfId="7" applyFont="1" applyFill="1" applyBorder="1" applyAlignment="1">
      <alignment horizontal="center" vertical="center"/>
    </xf>
    <xf numFmtId="0" fontId="3" fillId="6" borderId="89" xfId="7" applyFont="1" applyFill="1" applyBorder="1" applyAlignment="1">
      <alignment vertical="center"/>
    </xf>
    <xf numFmtId="0" fontId="3" fillId="6" borderId="90" xfId="7" applyFont="1" applyFill="1" applyBorder="1" applyAlignment="1">
      <alignment vertical="center"/>
    </xf>
    <xf numFmtId="0" fontId="3" fillId="0" borderId="84" xfId="7" applyFont="1" applyBorder="1" applyAlignment="1">
      <alignment horizontal="center" vertical="center"/>
    </xf>
    <xf numFmtId="9" fontId="3" fillId="5" borderId="91" xfId="5" applyFont="1" applyFill="1" applyBorder="1" applyAlignment="1">
      <alignment horizontal="center" vertical="center"/>
    </xf>
    <xf numFmtId="0" fontId="3" fillId="5" borderId="92" xfId="7" applyFont="1" applyFill="1" applyBorder="1" applyAlignment="1">
      <alignment vertical="center"/>
    </xf>
    <xf numFmtId="0" fontId="3" fillId="6" borderId="30" xfId="7" applyFont="1" applyFill="1" applyBorder="1" applyAlignment="1">
      <alignment horizontal="center" vertical="center"/>
    </xf>
    <xf numFmtId="0" fontId="3" fillId="6" borderId="62" xfId="7" applyFont="1" applyFill="1" applyBorder="1" applyAlignment="1">
      <alignment vertical="center"/>
    </xf>
    <xf numFmtId="176" fontId="3" fillId="6" borderId="30" xfId="7" applyNumberFormat="1" applyFont="1" applyFill="1" applyBorder="1" applyAlignment="1">
      <alignment vertical="center"/>
    </xf>
    <xf numFmtId="0" fontId="3" fillId="6" borderId="63" xfId="7" applyFont="1" applyFill="1" applyBorder="1" applyAlignment="1">
      <alignment vertical="center"/>
    </xf>
    <xf numFmtId="0" fontId="3" fillId="2" borderId="1" xfId="7" applyFont="1" applyFill="1" applyBorder="1" applyAlignment="1">
      <alignment horizontal="center" vertical="center"/>
    </xf>
    <xf numFmtId="9" fontId="3" fillId="5" borderId="56" xfId="5" applyFont="1" applyFill="1" applyBorder="1" applyAlignment="1">
      <alignment horizontal="center" vertical="center"/>
    </xf>
    <xf numFmtId="0" fontId="3" fillId="0" borderId="93" xfId="7" applyFont="1" applyBorder="1" applyAlignment="1">
      <alignment vertical="center"/>
    </xf>
    <xf numFmtId="0" fontId="3" fillId="0" borderId="94" xfId="7" applyFont="1" applyBorder="1" applyAlignment="1">
      <alignment vertical="center"/>
    </xf>
    <xf numFmtId="0" fontId="3" fillId="0" borderId="95" xfId="7" applyFont="1" applyBorder="1" applyAlignment="1">
      <alignment vertical="center"/>
    </xf>
    <xf numFmtId="178" fontId="3" fillId="5" borderId="49" xfId="9" applyNumberFormat="1" applyFont="1" applyFill="1" applyBorder="1" applyAlignment="1">
      <alignment vertical="center"/>
    </xf>
    <xf numFmtId="178" fontId="3" fillId="0" borderId="15" xfId="7" applyNumberFormat="1" applyFont="1" applyBorder="1" applyAlignment="1">
      <alignment vertical="center"/>
    </xf>
    <xf numFmtId="178" fontId="3" fillId="0" borderId="19" xfId="7" applyNumberFormat="1" applyFont="1" applyBorder="1" applyAlignment="1">
      <alignment vertical="center"/>
    </xf>
    <xf numFmtId="178" fontId="3" fillId="5" borderId="60" xfId="9" applyNumberFormat="1" applyFont="1" applyFill="1" applyBorder="1" applyAlignment="1">
      <alignment vertical="center"/>
    </xf>
    <xf numFmtId="178" fontId="3" fillId="0" borderId="26" xfId="7" applyNumberFormat="1" applyFont="1" applyBorder="1" applyAlignment="1">
      <alignment vertical="center"/>
    </xf>
    <xf numFmtId="178" fontId="3" fillId="0" borderId="30" xfId="7" applyNumberFormat="1" applyFont="1" applyBorder="1" applyAlignment="1">
      <alignment vertical="center"/>
    </xf>
    <xf numFmtId="178" fontId="3" fillId="5" borderId="71" xfId="9" applyNumberFormat="1" applyFont="1" applyFill="1" applyBorder="1" applyAlignment="1">
      <alignment vertical="center"/>
    </xf>
    <xf numFmtId="178" fontId="3" fillId="0" borderId="2" xfId="7" applyNumberFormat="1" applyFont="1" applyBorder="1" applyAlignment="1">
      <alignment vertical="center"/>
    </xf>
    <xf numFmtId="178" fontId="3" fillId="6" borderId="0" xfId="7" applyNumberFormat="1" applyFont="1" applyFill="1" applyBorder="1" applyAlignment="1">
      <alignment vertical="center"/>
    </xf>
    <xf numFmtId="178" fontId="3" fillId="0" borderId="1" xfId="7" applyNumberFormat="1" applyFont="1" applyBorder="1" applyAlignment="1">
      <alignment vertical="center"/>
    </xf>
    <xf numFmtId="178" fontId="3" fillId="6" borderId="30" xfId="7" applyNumberFormat="1" applyFont="1" applyFill="1" applyBorder="1" applyAlignment="1">
      <alignment vertical="center"/>
    </xf>
    <xf numFmtId="179" fontId="3" fillId="5" borderId="91" xfId="9" applyNumberFormat="1" applyFont="1" applyFill="1" applyBorder="1" applyAlignment="1">
      <alignment vertical="center"/>
    </xf>
    <xf numFmtId="179" fontId="3" fillId="0" borderId="1" xfId="7" applyNumberFormat="1" applyFont="1" applyBorder="1" applyAlignment="1">
      <alignment vertical="center"/>
    </xf>
    <xf numFmtId="179" fontId="3" fillId="6" borderId="62" xfId="7" applyNumberFormat="1" applyFont="1" applyFill="1" applyBorder="1" applyAlignment="1">
      <alignment vertical="center"/>
    </xf>
    <xf numFmtId="179" fontId="3" fillId="6" borderId="30" xfId="7" applyNumberFormat="1" applyFont="1" applyFill="1" applyBorder="1" applyAlignment="1">
      <alignment vertical="center"/>
    </xf>
    <xf numFmtId="0" fontId="10" fillId="3" borderId="32" xfId="8" applyFont="1" applyFill="1" applyBorder="1" applyAlignment="1">
      <alignment horizontal="center" vertical="center"/>
    </xf>
    <xf numFmtId="0" fontId="10" fillId="3" borderId="6" xfId="8" applyFont="1" applyFill="1" applyBorder="1" applyAlignment="1">
      <alignment horizontal="center" vertical="center"/>
    </xf>
    <xf numFmtId="0" fontId="10" fillId="3" borderId="64" xfId="8" applyFont="1" applyFill="1" applyBorder="1" applyAlignment="1">
      <alignment horizontal="center" vertical="center"/>
    </xf>
    <xf numFmtId="0" fontId="3" fillId="0" borderId="84" xfId="7" applyFont="1" applyBorder="1" applyAlignment="1">
      <alignment horizontal="left" vertical="center"/>
    </xf>
    <xf numFmtId="0" fontId="3" fillId="0" borderId="11" xfId="7" applyFont="1" applyBorder="1" applyAlignment="1">
      <alignment horizontal="left" vertical="center"/>
    </xf>
    <xf numFmtId="0" fontId="3" fillId="0" borderId="8" xfId="7" applyFont="1" applyBorder="1" applyAlignment="1">
      <alignment horizontal="left" vertical="center"/>
    </xf>
    <xf numFmtId="178" fontId="3" fillId="0" borderId="84" xfId="5" applyNumberFormat="1" applyFont="1" applyBorder="1" applyAlignment="1">
      <alignment horizontal="center" vertical="center"/>
    </xf>
    <xf numFmtId="178" fontId="3" fillId="0" borderId="8" xfId="5" applyNumberFormat="1" applyFont="1" applyBorder="1" applyAlignment="1">
      <alignment horizontal="center" vertical="center"/>
    </xf>
    <xf numFmtId="0" fontId="3" fillId="0" borderId="12" xfId="7" applyFont="1" applyBorder="1" applyAlignment="1">
      <alignment horizontal="center" vertical="center"/>
    </xf>
    <xf numFmtId="0" fontId="3" fillId="0" borderId="14" xfId="7" applyFont="1" applyBorder="1" applyAlignment="1">
      <alignment horizontal="center" vertical="center"/>
    </xf>
    <xf numFmtId="0" fontId="3" fillId="0" borderId="16" xfId="7" applyFont="1" applyBorder="1" applyAlignment="1">
      <alignment horizontal="center" vertical="center"/>
    </xf>
    <xf numFmtId="0" fontId="10" fillId="0" borderId="33" xfId="8" applyFont="1" applyBorder="1" applyAlignment="1">
      <alignment horizontal="center" vertical="center"/>
    </xf>
    <xf numFmtId="0" fontId="10" fillId="0" borderId="27" xfId="8" applyFont="1" applyBorder="1" applyAlignment="1">
      <alignment horizontal="center" vertical="center"/>
    </xf>
    <xf numFmtId="0" fontId="10" fillId="0" borderId="12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38" xfId="8" applyFont="1" applyBorder="1" applyAlignment="1">
      <alignment horizontal="center" vertical="center"/>
    </xf>
    <xf numFmtId="0" fontId="3" fillId="4" borderId="13" xfId="7" applyFont="1" applyFill="1" applyBorder="1" applyAlignment="1">
      <alignment horizontal="left" vertical="center" wrapText="1"/>
    </xf>
    <xf numFmtId="0" fontId="3" fillId="4" borderId="15" xfId="7" applyFont="1" applyFill="1" applyBorder="1" applyAlignment="1">
      <alignment horizontal="left" vertical="center" wrapText="1"/>
    </xf>
    <xf numFmtId="0" fontId="3" fillId="0" borderId="15" xfId="7" applyFont="1" applyBorder="1" applyAlignment="1">
      <alignment horizontal="left" vertical="center"/>
    </xf>
    <xf numFmtId="0" fontId="10" fillId="0" borderId="2" xfId="8" applyFont="1" applyBorder="1" applyAlignment="1">
      <alignment horizontal="left" vertical="center" wrapText="1"/>
    </xf>
    <xf numFmtId="0" fontId="10" fillId="0" borderId="21" xfId="8" applyFont="1" applyBorder="1" applyAlignment="1">
      <alignment horizontal="left" vertical="center" wrapText="1"/>
    </xf>
    <xf numFmtId="0" fontId="10" fillId="0" borderId="26" xfId="8" applyFont="1" applyBorder="1" applyAlignment="1">
      <alignment horizontal="left" vertical="center"/>
    </xf>
    <xf numFmtId="0" fontId="10" fillId="0" borderId="2" xfId="8" applyFont="1" applyBorder="1" applyAlignment="1">
      <alignment horizontal="left" vertical="center"/>
    </xf>
    <xf numFmtId="0" fontId="10" fillId="0" borderId="21" xfId="8" applyFont="1" applyBorder="1" applyAlignment="1">
      <alignment horizontal="left" vertical="center"/>
    </xf>
    <xf numFmtId="0" fontId="3" fillId="2" borderId="13" xfId="7" applyFont="1" applyFill="1" applyBorder="1" applyAlignment="1">
      <alignment horizontal="left" vertical="center"/>
    </xf>
    <xf numFmtId="0" fontId="3" fillId="2" borderId="13" xfId="7" applyFont="1" applyFill="1" applyBorder="1" applyAlignment="1">
      <alignment horizontal="center" vertical="center"/>
    </xf>
    <xf numFmtId="0" fontId="3" fillId="2" borderId="15" xfId="7" applyFont="1" applyFill="1" applyBorder="1" applyAlignment="1">
      <alignment horizontal="left" vertical="center"/>
    </xf>
    <xf numFmtId="0" fontId="3" fillId="2" borderId="15" xfId="7" applyFont="1" applyFill="1" applyBorder="1" applyAlignment="1">
      <alignment horizontal="center" vertical="center"/>
    </xf>
    <xf numFmtId="0" fontId="3" fillId="0" borderId="81" xfId="7" applyFont="1" applyBorder="1" applyAlignment="1">
      <alignment horizontal="left" vertical="center"/>
    </xf>
    <xf numFmtId="0" fontId="3" fillId="2" borderId="34" xfId="7" applyFont="1" applyFill="1" applyBorder="1" applyAlignment="1">
      <alignment horizontal="center" vertical="center"/>
    </xf>
    <xf numFmtId="0" fontId="3" fillId="2" borderId="35" xfId="7" applyFont="1" applyFill="1" applyBorder="1" applyAlignment="1">
      <alignment horizontal="center" vertical="center"/>
    </xf>
    <xf numFmtId="0" fontId="3" fillId="2" borderId="69" xfId="7" applyFont="1" applyFill="1" applyBorder="1" applyAlignment="1">
      <alignment horizontal="center" vertical="center"/>
    </xf>
    <xf numFmtId="0" fontId="3" fillId="2" borderId="73" xfId="7" applyFont="1" applyFill="1" applyBorder="1" applyAlignment="1">
      <alignment horizontal="center" vertical="center"/>
    </xf>
    <xf numFmtId="0" fontId="3" fillId="2" borderId="81" xfId="7" applyFont="1" applyFill="1" applyBorder="1" applyAlignment="1">
      <alignment horizontal="center" vertical="center"/>
    </xf>
    <xf numFmtId="0" fontId="3" fillId="2" borderId="87" xfId="7" applyFont="1" applyFill="1" applyBorder="1" applyAlignment="1">
      <alignment horizontal="center" vertical="center"/>
    </xf>
    <xf numFmtId="0" fontId="3" fillId="2" borderId="84" xfId="7" applyFont="1" applyFill="1" applyBorder="1" applyAlignment="1">
      <alignment horizontal="left" vertical="center"/>
    </xf>
    <xf numFmtId="0" fontId="3" fillId="2" borderId="11" xfId="7" applyFont="1" applyFill="1" applyBorder="1" applyAlignment="1">
      <alignment horizontal="left" vertical="center"/>
    </xf>
    <xf numFmtId="0" fontId="3" fillId="2" borderId="8" xfId="7" applyFont="1" applyFill="1" applyBorder="1" applyAlignment="1">
      <alignment horizontal="left" vertical="center"/>
    </xf>
    <xf numFmtId="0" fontId="10" fillId="3" borderId="85" xfId="8" applyFont="1" applyFill="1" applyBorder="1" applyAlignment="1">
      <alignment horizontal="center" vertical="center"/>
    </xf>
    <xf numFmtId="0" fontId="10" fillId="2" borderId="34" xfId="8" applyFont="1" applyFill="1" applyBorder="1" applyAlignment="1">
      <alignment horizontal="left" vertical="center"/>
    </xf>
    <xf numFmtId="0" fontId="10" fillId="2" borderId="35" xfId="8" applyFont="1" applyFill="1" applyBorder="1" applyAlignment="1">
      <alignment horizontal="left" vertical="center"/>
    </xf>
    <xf numFmtId="0" fontId="10" fillId="2" borderId="69" xfId="8" applyFont="1" applyFill="1" applyBorder="1" applyAlignment="1">
      <alignment horizontal="left" vertical="center"/>
    </xf>
    <xf numFmtId="0" fontId="10" fillId="2" borderId="73" xfId="8" applyFont="1" applyFill="1" applyBorder="1" applyAlignment="1">
      <alignment horizontal="left" vertical="center"/>
    </xf>
    <xf numFmtId="0" fontId="10" fillId="2" borderId="81" xfId="8" applyFont="1" applyFill="1" applyBorder="1" applyAlignment="1">
      <alignment horizontal="left" vertical="center"/>
    </xf>
    <xf numFmtId="0" fontId="10" fillId="2" borderId="87" xfId="8" applyFont="1" applyFill="1" applyBorder="1" applyAlignment="1">
      <alignment horizontal="left" vertical="center"/>
    </xf>
    <xf numFmtId="0" fontId="3" fillId="2" borderId="45" xfId="7" applyFont="1" applyFill="1" applyBorder="1" applyAlignment="1">
      <alignment horizontal="center" vertical="center"/>
    </xf>
    <xf numFmtId="0" fontId="3" fillId="2" borderId="82" xfId="7" applyFont="1" applyFill="1" applyBorder="1" applyAlignment="1">
      <alignment horizontal="center" vertical="center"/>
    </xf>
    <xf numFmtId="0" fontId="3" fillId="2" borderId="88" xfId="7" applyFont="1" applyFill="1" applyBorder="1" applyAlignment="1">
      <alignment horizontal="center" vertical="center"/>
    </xf>
    <xf numFmtId="0" fontId="3" fillId="2" borderId="28" xfId="7" applyFont="1" applyFill="1" applyBorder="1" applyAlignment="1">
      <alignment horizontal="left" vertical="center"/>
    </xf>
    <xf numFmtId="0" fontId="10" fillId="2" borderId="40" xfId="8" applyFont="1" applyFill="1" applyBorder="1" applyAlignment="1">
      <alignment horizontal="left" vertical="center"/>
    </xf>
    <xf numFmtId="0" fontId="10" fillId="2" borderId="24" xfId="8" applyFont="1" applyFill="1" applyBorder="1" applyAlignment="1">
      <alignment horizontal="left" vertical="center"/>
    </xf>
    <xf numFmtId="0" fontId="10" fillId="2" borderId="79" xfId="8" applyFont="1" applyFill="1" applyBorder="1" applyAlignment="1">
      <alignment horizontal="left" vertical="center"/>
    </xf>
    <xf numFmtId="0" fontId="3" fillId="2" borderId="40" xfId="7" applyFont="1" applyFill="1" applyBorder="1" applyAlignment="1">
      <alignment horizontal="center" vertical="center"/>
    </xf>
    <xf numFmtId="0" fontId="3" fillId="2" borderId="79" xfId="7" applyFont="1" applyFill="1" applyBorder="1" applyAlignment="1">
      <alignment horizontal="center" vertical="center"/>
    </xf>
    <xf numFmtId="0" fontId="3" fillId="0" borderId="34" xfId="7" applyFont="1" applyFill="1" applyBorder="1" applyAlignment="1">
      <alignment horizontal="left" vertical="center"/>
    </xf>
    <xf numFmtId="0" fontId="3" fillId="0" borderId="35" xfId="7" applyFont="1" applyFill="1" applyBorder="1" applyAlignment="1">
      <alignment horizontal="left" vertical="center"/>
    </xf>
    <xf numFmtId="0" fontId="3" fillId="0" borderId="69" xfId="7" applyFont="1" applyFill="1" applyBorder="1" applyAlignment="1">
      <alignment horizontal="left" vertical="center"/>
    </xf>
    <xf numFmtId="0" fontId="3" fillId="0" borderId="36" xfId="7" applyFont="1" applyFill="1" applyBorder="1" applyAlignment="1">
      <alignment horizontal="left" vertical="center"/>
    </xf>
    <xf numFmtId="0" fontId="3" fillId="0" borderId="37" xfId="7" applyFont="1" applyFill="1" applyBorder="1" applyAlignment="1">
      <alignment horizontal="left" vertical="center"/>
    </xf>
    <xf numFmtId="0" fontId="3" fillId="0" borderId="22" xfId="7" applyFont="1" applyFill="1" applyBorder="1" applyAlignment="1">
      <alignment horizontal="left" vertical="center"/>
    </xf>
    <xf numFmtId="0" fontId="3" fillId="0" borderId="10" xfId="7" applyFont="1" applyFill="1" applyBorder="1" applyAlignment="1">
      <alignment horizontal="left" vertical="center"/>
    </xf>
    <xf numFmtId="0" fontId="3" fillId="0" borderId="0" xfId="7" applyFont="1" applyFill="1" applyBorder="1" applyAlignment="1">
      <alignment horizontal="left" vertical="center"/>
    </xf>
    <xf numFmtId="0" fontId="3" fillId="0" borderId="74" xfId="7" applyFont="1" applyFill="1" applyBorder="1" applyAlignment="1">
      <alignment horizontal="left" vertical="center"/>
    </xf>
    <xf numFmtId="0" fontId="3" fillId="2" borderId="26" xfId="7" applyFont="1" applyFill="1" applyBorder="1" applyAlignment="1">
      <alignment horizontal="left" vertical="center"/>
    </xf>
    <xf numFmtId="0" fontId="11" fillId="4" borderId="15" xfId="8" applyFont="1" applyFill="1" applyBorder="1" applyAlignment="1">
      <alignment vertical="center"/>
    </xf>
    <xf numFmtId="0" fontId="11" fillId="4" borderId="17" xfId="8" applyFont="1" applyFill="1" applyBorder="1" applyAlignment="1">
      <alignment vertical="center"/>
    </xf>
    <xf numFmtId="0" fontId="10" fillId="3" borderId="22" xfId="8" applyFont="1" applyFill="1" applyBorder="1" applyAlignment="1">
      <alignment horizontal="center" vertical="center"/>
    </xf>
    <xf numFmtId="0" fontId="10" fillId="3" borderId="21" xfId="8" applyFont="1" applyFill="1" applyBorder="1" applyAlignment="1">
      <alignment horizontal="center" vertical="center"/>
    </xf>
    <xf numFmtId="0" fontId="13" fillId="0" borderId="34" xfId="7" applyFont="1" applyFill="1" applyBorder="1" applyAlignment="1">
      <alignment horizontal="left" vertical="center"/>
    </xf>
    <xf numFmtId="0" fontId="13" fillId="0" borderId="35" xfId="7" applyFont="1" applyFill="1" applyBorder="1" applyAlignment="1">
      <alignment horizontal="left" vertical="center"/>
    </xf>
    <xf numFmtId="0" fontId="13" fillId="0" borderId="69" xfId="7" applyFont="1" applyFill="1" applyBorder="1" applyAlignment="1">
      <alignment horizontal="left" vertical="center"/>
    </xf>
    <xf numFmtId="0" fontId="10" fillId="4" borderId="15" xfId="8" applyFont="1" applyFill="1" applyBorder="1" applyAlignment="1">
      <alignment vertical="center" wrapText="1"/>
    </xf>
    <xf numFmtId="0" fontId="11" fillId="4" borderId="15" xfId="8" applyFont="1" applyFill="1" applyBorder="1" applyAlignment="1">
      <alignment vertical="center" wrapText="1"/>
    </xf>
    <xf numFmtId="0" fontId="5" fillId="0" borderId="0" xfId="8" applyFont="1" applyFill="1" applyBorder="1" applyAlignment="1">
      <alignment horizontal="center" vertical="center"/>
    </xf>
    <xf numFmtId="0" fontId="8" fillId="2" borderId="0" xfId="7" applyFont="1" applyFill="1" applyBorder="1" applyAlignment="1">
      <alignment horizontal="left" vertical="center"/>
    </xf>
    <xf numFmtId="0" fontId="2" fillId="0" borderId="0" xfId="7" applyFont="1" applyBorder="1" applyAlignment="1">
      <alignment horizontal="left" vertical="center"/>
    </xf>
    <xf numFmtId="14" fontId="7" fillId="5" borderId="0" xfId="7" applyNumberFormat="1" applyFont="1" applyFill="1" applyBorder="1" applyAlignment="1">
      <alignment horizontal="left" vertical="center"/>
    </xf>
    <xf numFmtId="0" fontId="7" fillId="5" borderId="0" xfId="7" applyFont="1" applyFill="1" applyBorder="1" applyAlignment="1">
      <alignment horizontal="left" vertical="center"/>
    </xf>
    <xf numFmtId="0" fontId="9" fillId="0" borderId="4" xfId="7" applyFont="1" applyBorder="1" applyAlignment="1">
      <alignment horizontal="left" vertical="center" wrapText="1"/>
    </xf>
    <xf numFmtId="0" fontId="9" fillId="0" borderId="41" xfId="7" applyFont="1" applyBorder="1" applyAlignment="1">
      <alignment horizontal="left" vertical="center" wrapText="1"/>
    </xf>
    <xf numFmtId="0" fontId="10" fillId="3" borderId="5" xfId="8" applyFont="1" applyFill="1" applyBorder="1" applyAlignment="1">
      <alignment horizontal="center" vertical="center"/>
    </xf>
    <xf numFmtId="0" fontId="10" fillId="3" borderId="42" xfId="8" applyFont="1" applyFill="1" applyBorder="1" applyAlignment="1">
      <alignment horizontal="center" vertical="center"/>
    </xf>
    <xf numFmtId="0" fontId="10" fillId="3" borderId="8" xfId="8" applyFont="1" applyFill="1" applyBorder="1" applyAlignment="1">
      <alignment horizontal="center" vertical="center"/>
    </xf>
    <xf numFmtId="0" fontId="10" fillId="3" borderId="1" xfId="8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2" borderId="0" xfId="3" applyFont="1" applyFill="1" applyBorder="1" applyAlignment="1">
      <alignment horizontal="left" vertical="center"/>
    </xf>
    <xf numFmtId="0" fontId="7" fillId="2" borderId="0" xfId="7" applyFont="1" applyFill="1" applyBorder="1" applyAlignment="1">
      <alignment horizontal="left" vertical="center"/>
    </xf>
  </cellXfs>
  <cellStyles count="11">
    <cellStyle name="百分比 3" xfId="5" xr:uid="{00000000-0005-0000-0000-000035000000}"/>
    <cellStyle name="百分比 3 2" xfId="1" xr:uid="{00000000-0005-0000-0000-000026000000}"/>
    <cellStyle name="常规" xfId="0" builtinId="0"/>
    <cellStyle name="常规 2" xfId="6" xr:uid="{00000000-0005-0000-0000-000036000000}"/>
    <cellStyle name="常规 2 2" xfId="4" xr:uid="{00000000-0005-0000-0000-00002F000000}"/>
    <cellStyle name="常规 3" xfId="7" xr:uid="{00000000-0005-0000-0000-000037000000}"/>
    <cellStyle name="常规 3 2" xfId="2" xr:uid="{00000000-0005-0000-0000-000029000000}"/>
    <cellStyle name="常规 3 3" xfId="3" xr:uid="{00000000-0005-0000-0000-00002D000000}"/>
    <cellStyle name="常规_Sheet1 3" xfId="8" xr:uid="{00000000-0005-0000-0000-000038000000}"/>
    <cellStyle name="千位分隔 2" xfId="9" xr:uid="{00000000-0005-0000-0000-000039000000}"/>
    <cellStyle name="千位分隔 2 2" xfId="10" xr:uid="{00000000-0005-0000-0000-00003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1</xdr:col>
      <xdr:colOff>499168</xdr:colOff>
      <xdr:row>0</xdr:row>
      <xdr:rowOff>459521</xdr:rowOff>
    </xdr:to>
    <xdr:pic>
      <xdr:nvPicPr>
        <xdr:cNvPr id="594" name="图片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57150"/>
          <a:ext cx="715010" cy="401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O217"/>
  <sheetViews>
    <sheetView showGridLines="0" tabSelected="1" workbookViewId="0">
      <pane ySplit="8" topLeftCell="A9" activePane="bottomLeft" state="frozen"/>
      <selection pane="bottomLeft" activeCell="Q44" sqref="Q44"/>
    </sheetView>
  </sheetViews>
  <sheetFormatPr defaultColWidth="9.125" defaultRowHeight="11.25" x14ac:dyDescent="0.15"/>
  <cols>
    <col min="1" max="1" width="4.75" style="8" customWidth="1"/>
    <col min="2" max="2" width="15.75" style="8" customWidth="1"/>
    <col min="3" max="3" width="14.75" style="8" customWidth="1"/>
    <col min="4" max="9" width="4.25" style="8" customWidth="1"/>
    <col min="10" max="10" width="5.25" style="9" customWidth="1"/>
    <col min="11" max="11" width="6.375" style="9" customWidth="1"/>
    <col min="12" max="12" width="7.75" style="9" customWidth="1"/>
    <col min="13" max="13" width="8.25" style="8" bestFit="1" customWidth="1"/>
    <col min="14" max="14" width="10.75" style="8" customWidth="1"/>
    <col min="15" max="15" width="24.25" style="8" customWidth="1"/>
    <col min="16" max="16384" width="9.125" style="8"/>
  </cols>
  <sheetData>
    <row r="1" spans="1:15" s="5" customFormat="1" ht="42.75" customHeight="1" x14ac:dyDescent="0.15">
      <c r="A1" s="266" t="s">
        <v>199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s="6" customFormat="1" ht="15" customHeight="1" x14ac:dyDescent="0.15">
      <c r="A2" s="255" t="s">
        <v>0</v>
      </c>
      <c r="B2" s="255"/>
      <c r="C2" s="267" t="s">
        <v>1</v>
      </c>
      <c r="D2" s="267"/>
      <c r="E2" s="267"/>
      <c r="F2" s="10" t="s">
        <v>2</v>
      </c>
      <c r="G2" s="11"/>
      <c r="H2" s="11"/>
      <c r="I2" s="268" t="s">
        <v>3</v>
      </c>
      <c r="J2" s="268"/>
      <c r="K2" s="61"/>
      <c r="L2" s="257" t="s">
        <v>4</v>
      </c>
      <c r="M2" s="257"/>
      <c r="N2" s="259" t="s">
        <v>5</v>
      </c>
      <c r="O2" s="259"/>
    </row>
    <row r="3" spans="1:15" s="6" customFormat="1" ht="15" customHeight="1" x14ac:dyDescent="0.15">
      <c r="A3" s="255" t="s">
        <v>6</v>
      </c>
      <c r="B3" s="255"/>
      <c r="C3" s="256" t="s">
        <v>7</v>
      </c>
      <c r="D3" s="256"/>
      <c r="E3" s="256"/>
      <c r="F3" s="10" t="s">
        <v>8</v>
      </c>
      <c r="G3" s="11"/>
      <c r="H3" s="11"/>
      <c r="I3" s="268">
        <v>15</v>
      </c>
      <c r="J3" s="268"/>
      <c r="K3" s="61"/>
      <c r="L3" s="257" t="s">
        <v>9</v>
      </c>
      <c r="M3" s="257"/>
      <c r="N3" s="259" t="s">
        <v>10</v>
      </c>
      <c r="O3" s="259"/>
    </row>
    <row r="4" spans="1:15" s="6" customFormat="1" ht="15" customHeight="1" x14ac:dyDescent="0.15">
      <c r="A4" s="255" t="s">
        <v>11</v>
      </c>
      <c r="B4" s="255"/>
      <c r="C4" s="256" t="s">
        <v>12</v>
      </c>
      <c r="D4" s="256"/>
      <c r="E4" s="256"/>
      <c r="F4" s="12"/>
      <c r="G4" s="11"/>
      <c r="H4" s="13"/>
      <c r="I4" s="13"/>
      <c r="J4" s="13"/>
      <c r="K4" s="13"/>
      <c r="L4" s="257" t="s">
        <v>13</v>
      </c>
      <c r="M4" s="257"/>
      <c r="N4" s="258">
        <v>43455</v>
      </c>
      <c r="O4" s="259"/>
    </row>
    <row r="5" spans="1:15" ht="9.9499999999999993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M5" s="14"/>
      <c r="N5" s="14"/>
      <c r="O5" s="14"/>
    </row>
    <row r="6" spans="1:15" ht="48" customHeight="1" x14ac:dyDescent="0.15">
      <c r="A6" s="15" t="s">
        <v>14</v>
      </c>
      <c r="B6" s="260" t="s">
        <v>15</v>
      </c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1"/>
    </row>
    <row r="7" spans="1:15" ht="15.95" customHeight="1" x14ac:dyDescent="0.15">
      <c r="A7" s="262" t="s">
        <v>16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 t="s">
        <v>17</v>
      </c>
      <c r="N7" s="183"/>
      <c r="O7" s="263"/>
    </row>
    <row r="8" spans="1:15" ht="15.95" customHeight="1" x14ac:dyDescent="0.15">
      <c r="A8" s="17" t="s">
        <v>18</v>
      </c>
      <c r="B8" s="18" t="s">
        <v>16</v>
      </c>
      <c r="C8" s="264" t="s">
        <v>19</v>
      </c>
      <c r="D8" s="265"/>
      <c r="E8" s="265"/>
      <c r="F8" s="265"/>
      <c r="G8" s="265"/>
      <c r="H8" s="265"/>
      <c r="I8" s="265"/>
      <c r="J8" s="18" t="s">
        <v>20</v>
      </c>
      <c r="K8" s="18" t="s">
        <v>21</v>
      </c>
      <c r="L8" s="18" t="s">
        <v>22</v>
      </c>
      <c r="M8" s="18" t="s">
        <v>23</v>
      </c>
      <c r="N8" s="18" t="s">
        <v>24</v>
      </c>
      <c r="O8" s="62" t="s">
        <v>25</v>
      </c>
    </row>
    <row r="9" spans="1:15" s="7" customFormat="1" ht="15.95" customHeight="1" x14ac:dyDescent="0.15">
      <c r="A9" s="19" t="s">
        <v>26</v>
      </c>
      <c r="B9" s="20" t="s">
        <v>27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63"/>
    </row>
    <row r="10" spans="1:15" ht="15.95" customHeight="1" x14ac:dyDescent="0.15">
      <c r="A10" s="190" t="s">
        <v>28</v>
      </c>
      <c r="B10" s="198" t="s">
        <v>29</v>
      </c>
      <c r="C10" s="23" t="s">
        <v>30</v>
      </c>
      <c r="D10" s="24"/>
      <c r="E10" s="23" t="s">
        <v>31</v>
      </c>
      <c r="F10" s="24"/>
      <c r="G10" s="23" t="s">
        <v>32</v>
      </c>
      <c r="H10" s="24"/>
      <c r="I10" s="23" t="s">
        <v>33</v>
      </c>
      <c r="J10" s="64"/>
      <c r="K10" s="23"/>
      <c r="L10" s="65" t="s">
        <v>34</v>
      </c>
      <c r="M10" s="66"/>
      <c r="N10" s="67">
        <f>J10*K10*M10</f>
        <v>0</v>
      </c>
      <c r="O10" s="68"/>
    </row>
    <row r="11" spans="1:15" ht="15.95" customHeight="1" x14ac:dyDescent="0.15">
      <c r="A11" s="191"/>
      <c r="B11" s="199"/>
      <c r="C11" s="25" t="s">
        <v>35</v>
      </c>
      <c r="D11" s="26"/>
      <c r="E11" s="25" t="s">
        <v>31</v>
      </c>
      <c r="F11" s="26"/>
      <c r="G11" s="25" t="s">
        <v>32</v>
      </c>
      <c r="H11" s="26"/>
      <c r="I11" s="25" t="s">
        <v>33</v>
      </c>
      <c r="J11" s="69"/>
      <c r="K11" s="25"/>
      <c r="L11" s="70" t="s">
        <v>34</v>
      </c>
      <c r="M11" s="71"/>
      <c r="N11" s="72">
        <f t="shared" ref="N11:N15" si="0">J11*K11*M11</f>
        <v>0</v>
      </c>
      <c r="O11" s="73"/>
    </row>
    <row r="12" spans="1:15" ht="15.95" customHeight="1" x14ac:dyDescent="0.15">
      <c r="A12" s="191"/>
      <c r="B12" s="199"/>
      <c r="C12" s="25" t="s">
        <v>30</v>
      </c>
      <c r="D12" s="26"/>
      <c r="E12" s="25" t="s">
        <v>31</v>
      </c>
      <c r="F12" s="26"/>
      <c r="G12" s="25" t="s">
        <v>32</v>
      </c>
      <c r="H12" s="26"/>
      <c r="I12" s="25" t="s">
        <v>33</v>
      </c>
      <c r="J12" s="69"/>
      <c r="K12" s="25"/>
      <c r="L12" s="70" t="s">
        <v>34</v>
      </c>
      <c r="M12" s="71"/>
      <c r="N12" s="72">
        <f t="shared" si="0"/>
        <v>0</v>
      </c>
      <c r="O12" s="73"/>
    </row>
    <row r="13" spans="1:15" ht="15.95" customHeight="1" x14ac:dyDescent="0.15">
      <c r="A13" s="191"/>
      <c r="B13" s="199"/>
      <c r="C13" s="25" t="s">
        <v>35</v>
      </c>
      <c r="D13" s="26"/>
      <c r="E13" s="25" t="s">
        <v>31</v>
      </c>
      <c r="F13" s="26"/>
      <c r="G13" s="25" t="s">
        <v>32</v>
      </c>
      <c r="H13" s="26"/>
      <c r="I13" s="25" t="s">
        <v>33</v>
      </c>
      <c r="J13" s="69"/>
      <c r="K13" s="25"/>
      <c r="L13" s="70" t="s">
        <v>34</v>
      </c>
      <c r="M13" s="71"/>
      <c r="N13" s="72">
        <f t="shared" si="0"/>
        <v>0</v>
      </c>
      <c r="O13" s="73"/>
    </row>
    <row r="14" spans="1:15" ht="15.95" customHeight="1" x14ac:dyDescent="0.15">
      <c r="A14" s="191"/>
      <c r="B14" s="199"/>
      <c r="C14" s="25" t="s">
        <v>36</v>
      </c>
      <c r="D14" s="26"/>
      <c r="E14" s="25" t="s">
        <v>31</v>
      </c>
      <c r="F14" s="26"/>
      <c r="G14" s="25" t="s">
        <v>32</v>
      </c>
      <c r="H14" s="26"/>
      <c r="I14" s="25" t="s">
        <v>33</v>
      </c>
      <c r="J14" s="69"/>
      <c r="K14" s="25"/>
      <c r="L14" s="70" t="s">
        <v>34</v>
      </c>
      <c r="M14" s="71"/>
      <c r="N14" s="72">
        <f t="shared" si="0"/>
        <v>0</v>
      </c>
      <c r="O14" s="73"/>
    </row>
    <row r="15" spans="1:15" ht="30" hidden="1" customHeight="1" x14ac:dyDescent="0.15">
      <c r="A15" s="191" t="s">
        <v>37</v>
      </c>
      <c r="B15" s="200" t="s">
        <v>38</v>
      </c>
      <c r="C15" s="25" t="s">
        <v>30</v>
      </c>
      <c r="D15" s="26"/>
      <c r="E15" s="25" t="s">
        <v>31</v>
      </c>
      <c r="F15" s="26"/>
      <c r="G15" s="25" t="s">
        <v>32</v>
      </c>
      <c r="H15" s="26"/>
      <c r="I15" s="25" t="s">
        <v>33</v>
      </c>
      <c r="J15" s="69"/>
      <c r="K15" s="25"/>
      <c r="L15" s="70" t="s">
        <v>34</v>
      </c>
      <c r="M15" s="71"/>
      <c r="N15" s="72">
        <f t="shared" si="0"/>
        <v>0</v>
      </c>
      <c r="O15" s="73"/>
    </row>
    <row r="16" spans="1:15" ht="15.95" hidden="1" customHeight="1" x14ac:dyDescent="0.15">
      <c r="A16" s="191"/>
      <c r="B16" s="200"/>
      <c r="C16" s="25" t="s">
        <v>35</v>
      </c>
      <c r="D16" s="26"/>
      <c r="E16" s="25" t="s">
        <v>31</v>
      </c>
      <c r="F16" s="26"/>
      <c r="G16" s="25" t="s">
        <v>32</v>
      </c>
      <c r="H16" s="26"/>
      <c r="I16" s="25" t="s">
        <v>33</v>
      </c>
      <c r="J16" s="69"/>
      <c r="K16" s="25"/>
      <c r="L16" s="70" t="s">
        <v>34</v>
      </c>
      <c r="M16" s="71"/>
      <c r="N16" s="72">
        <f t="shared" ref="N16:N17" si="1">J16*K16*M16</f>
        <v>0</v>
      </c>
      <c r="O16" s="73"/>
    </row>
    <row r="17" spans="1:15" ht="15.95" hidden="1" customHeight="1" x14ac:dyDescent="0.15">
      <c r="A17" s="191" t="s">
        <v>39</v>
      </c>
      <c r="B17" s="200" t="s">
        <v>40</v>
      </c>
      <c r="C17" s="25" t="s">
        <v>30</v>
      </c>
      <c r="D17" s="26"/>
      <c r="E17" s="25" t="s">
        <v>31</v>
      </c>
      <c r="F17" s="26"/>
      <c r="G17" s="25" t="s">
        <v>32</v>
      </c>
      <c r="H17" s="26"/>
      <c r="I17" s="25" t="s">
        <v>33</v>
      </c>
      <c r="J17" s="69"/>
      <c r="K17" s="25"/>
      <c r="L17" s="70" t="s">
        <v>34</v>
      </c>
      <c r="M17" s="71"/>
      <c r="N17" s="72">
        <f t="shared" si="1"/>
        <v>0</v>
      </c>
      <c r="O17" s="73"/>
    </row>
    <row r="18" spans="1:15" ht="15.95" hidden="1" customHeight="1" x14ac:dyDescent="0.15">
      <c r="A18" s="191"/>
      <c r="B18" s="200"/>
      <c r="C18" s="25" t="s">
        <v>35</v>
      </c>
      <c r="D18" s="26"/>
      <c r="E18" s="25" t="s">
        <v>31</v>
      </c>
      <c r="F18" s="26"/>
      <c r="G18" s="25" t="s">
        <v>32</v>
      </c>
      <c r="H18" s="26"/>
      <c r="I18" s="25" t="s">
        <v>33</v>
      </c>
      <c r="J18" s="69"/>
      <c r="K18" s="25"/>
      <c r="L18" s="70" t="s">
        <v>34</v>
      </c>
      <c r="M18" s="71"/>
      <c r="N18" s="72">
        <f t="shared" ref="N18:N19" si="2">J18*K18*M18</f>
        <v>0</v>
      </c>
      <c r="O18" s="73"/>
    </row>
    <row r="19" spans="1:15" ht="15.95" hidden="1" customHeight="1" x14ac:dyDescent="0.15">
      <c r="A19" s="191" t="s">
        <v>41</v>
      </c>
      <c r="B19" s="200" t="s">
        <v>42</v>
      </c>
      <c r="C19" s="25" t="s">
        <v>30</v>
      </c>
      <c r="D19" s="26"/>
      <c r="E19" s="25" t="s">
        <v>31</v>
      </c>
      <c r="F19" s="26"/>
      <c r="G19" s="25" t="s">
        <v>32</v>
      </c>
      <c r="H19" s="26"/>
      <c r="I19" s="25" t="s">
        <v>33</v>
      </c>
      <c r="J19" s="69"/>
      <c r="K19" s="25"/>
      <c r="L19" s="70" t="s">
        <v>34</v>
      </c>
      <c r="M19" s="71"/>
      <c r="N19" s="72">
        <f t="shared" si="2"/>
        <v>0</v>
      </c>
      <c r="O19" s="73"/>
    </row>
    <row r="20" spans="1:15" ht="15.95" hidden="1" customHeight="1" x14ac:dyDescent="0.15">
      <c r="A20" s="191"/>
      <c r="B20" s="200"/>
      <c r="C20" s="25" t="s">
        <v>35</v>
      </c>
      <c r="D20" s="26"/>
      <c r="E20" s="25" t="s">
        <v>31</v>
      </c>
      <c r="F20" s="26"/>
      <c r="G20" s="25" t="s">
        <v>32</v>
      </c>
      <c r="H20" s="26"/>
      <c r="I20" s="25" t="s">
        <v>33</v>
      </c>
      <c r="J20" s="69"/>
      <c r="K20" s="25"/>
      <c r="L20" s="70" t="s">
        <v>34</v>
      </c>
      <c r="M20" s="71"/>
      <c r="N20" s="72">
        <f t="shared" ref="N20:N32" si="3">J20*K20*M20</f>
        <v>0</v>
      </c>
      <c r="O20" s="73"/>
    </row>
    <row r="21" spans="1:15" ht="56.25" x14ac:dyDescent="0.15">
      <c r="A21" s="191" t="s">
        <v>43</v>
      </c>
      <c r="B21" s="27" t="s">
        <v>44</v>
      </c>
      <c r="C21" s="253" t="s">
        <v>45</v>
      </c>
      <c r="D21" s="253"/>
      <c r="E21" s="253"/>
      <c r="F21" s="253"/>
      <c r="G21" s="253"/>
      <c r="H21" s="253"/>
      <c r="I21" s="253"/>
      <c r="J21" s="26">
        <v>1</v>
      </c>
      <c r="K21" s="26">
        <v>0.5</v>
      </c>
      <c r="L21" s="74" t="s">
        <v>46</v>
      </c>
      <c r="M21" s="167">
        <v>10000</v>
      </c>
      <c r="N21" s="168">
        <v>4500</v>
      </c>
      <c r="O21" s="75" t="s">
        <v>47</v>
      </c>
    </row>
    <row r="22" spans="1:15" ht="24.75" customHeight="1" x14ac:dyDescent="0.15">
      <c r="A22" s="191"/>
      <c r="B22" s="27" t="s">
        <v>48</v>
      </c>
      <c r="C22" s="253" t="s">
        <v>49</v>
      </c>
      <c r="D22" s="253"/>
      <c r="E22" s="253"/>
      <c r="F22" s="253"/>
      <c r="G22" s="253"/>
      <c r="H22" s="253"/>
      <c r="I22" s="253"/>
      <c r="J22" s="26">
        <v>1</v>
      </c>
      <c r="K22" s="26">
        <v>0.5</v>
      </c>
      <c r="L22" s="74" t="s">
        <v>50</v>
      </c>
      <c r="M22" s="71"/>
      <c r="N22" s="72">
        <f t="shared" si="3"/>
        <v>0</v>
      </c>
      <c r="O22" s="76" t="s">
        <v>51</v>
      </c>
    </row>
    <row r="23" spans="1:15" ht="15.95" customHeight="1" x14ac:dyDescent="0.15">
      <c r="A23" s="191"/>
      <c r="B23" s="27" t="s">
        <v>52</v>
      </c>
      <c r="C23" s="253" t="s">
        <v>53</v>
      </c>
      <c r="D23" s="253"/>
      <c r="E23" s="253"/>
      <c r="F23" s="253"/>
      <c r="G23" s="253"/>
      <c r="H23" s="253"/>
      <c r="I23" s="253"/>
      <c r="J23" s="26">
        <v>15</v>
      </c>
      <c r="K23" s="26">
        <v>0.5</v>
      </c>
      <c r="L23" s="74" t="s">
        <v>54</v>
      </c>
      <c r="M23" s="167">
        <f>N23/J23</f>
        <v>53.333333333333336</v>
      </c>
      <c r="N23" s="168">
        <v>800</v>
      </c>
      <c r="O23" s="76" t="s">
        <v>55</v>
      </c>
    </row>
    <row r="24" spans="1:15" ht="15.95" customHeight="1" x14ac:dyDescent="0.15">
      <c r="A24" s="191"/>
      <c r="B24" s="27" t="s">
        <v>56</v>
      </c>
      <c r="C24" s="253" t="s">
        <v>57</v>
      </c>
      <c r="D24" s="253"/>
      <c r="E24" s="253"/>
      <c r="F24" s="253"/>
      <c r="G24" s="253"/>
      <c r="H24" s="253"/>
      <c r="I24" s="253"/>
      <c r="J24" s="26">
        <v>4</v>
      </c>
      <c r="K24" s="26">
        <v>0.5</v>
      </c>
      <c r="L24" s="74" t="s">
        <v>58</v>
      </c>
      <c r="M24" s="71"/>
      <c r="N24" s="72">
        <f t="shared" si="3"/>
        <v>0</v>
      </c>
      <c r="O24" s="76" t="s">
        <v>59</v>
      </c>
    </row>
    <row r="25" spans="1:15" ht="15.95" customHeight="1" x14ac:dyDescent="0.15">
      <c r="A25" s="191"/>
      <c r="B25" s="28" t="s">
        <v>60</v>
      </c>
      <c r="C25" s="246" t="s">
        <v>61</v>
      </c>
      <c r="D25" s="246"/>
      <c r="E25" s="246"/>
      <c r="F25" s="246"/>
      <c r="G25" s="246"/>
      <c r="H25" s="246"/>
      <c r="I25" s="246"/>
      <c r="J25" s="26"/>
      <c r="K25" s="26"/>
      <c r="L25" s="74" t="s">
        <v>50</v>
      </c>
      <c r="M25" s="71"/>
      <c r="N25" s="72">
        <f t="shared" si="3"/>
        <v>0</v>
      </c>
      <c r="O25" s="76"/>
    </row>
    <row r="26" spans="1:15" ht="15.95" customHeight="1" x14ac:dyDescent="0.15">
      <c r="A26" s="191"/>
      <c r="B26" s="28" t="s">
        <v>62</v>
      </c>
      <c r="C26" s="246" t="s">
        <v>63</v>
      </c>
      <c r="D26" s="246"/>
      <c r="E26" s="246"/>
      <c r="F26" s="246"/>
      <c r="G26" s="246"/>
      <c r="H26" s="246"/>
      <c r="I26" s="246"/>
      <c r="J26" s="26"/>
      <c r="K26" s="26"/>
      <c r="L26" s="74"/>
      <c r="M26" s="71"/>
      <c r="N26" s="72">
        <f t="shared" si="3"/>
        <v>0</v>
      </c>
      <c r="O26" s="76"/>
    </row>
    <row r="27" spans="1:15" ht="15.95" hidden="1" customHeight="1" x14ac:dyDescent="0.15">
      <c r="A27" s="191" t="s">
        <v>64</v>
      </c>
      <c r="B27" s="27" t="s">
        <v>65</v>
      </c>
      <c r="C27" s="254" t="s">
        <v>66</v>
      </c>
      <c r="D27" s="254"/>
      <c r="E27" s="254"/>
      <c r="F27" s="254"/>
      <c r="G27" s="254"/>
      <c r="H27" s="254"/>
      <c r="I27" s="254"/>
      <c r="J27" s="26"/>
      <c r="K27" s="26"/>
      <c r="L27" s="74" t="s">
        <v>46</v>
      </c>
      <c r="M27" s="71"/>
      <c r="N27" s="72">
        <f t="shared" si="3"/>
        <v>0</v>
      </c>
      <c r="O27" s="76"/>
    </row>
    <row r="28" spans="1:15" ht="15.95" hidden="1" customHeight="1" x14ac:dyDescent="0.15">
      <c r="A28" s="191"/>
      <c r="B28" s="27" t="s">
        <v>48</v>
      </c>
      <c r="C28" s="246" t="s">
        <v>49</v>
      </c>
      <c r="D28" s="246"/>
      <c r="E28" s="246"/>
      <c r="F28" s="246"/>
      <c r="G28" s="246"/>
      <c r="H28" s="246"/>
      <c r="I28" s="246"/>
      <c r="J28" s="26"/>
      <c r="K28" s="26"/>
      <c r="L28" s="74" t="s">
        <v>50</v>
      </c>
      <c r="M28" s="71"/>
      <c r="N28" s="72">
        <f t="shared" si="3"/>
        <v>0</v>
      </c>
      <c r="O28" s="76"/>
    </row>
    <row r="29" spans="1:15" ht="15.95" hidden="1" customHeight="1" x14ac:dyDescent="0.15">
      <c r="A29" s="191"/>
      <c r="B29" s="27" t="s">
        <v>52</v>
      </c>
      <c r="C29" s="246"/>
      <c r="D29" s="246"/>
      <c r="E29" s="246"/>
      <c r="F29" s="246"/>
      <c r="G29" s="246"/>
      <c r="H29" s="246"/>
      <c r="I29" s="246"/>
      <c r="J29" s="26"/>
      <c r="K29" s="26"/>
      <c r="L29" s="74" t="s">
        <v>54</v>
      </c>
      <c r="M29" s="71"/>
      <c r="N29" s="72">
        <f t="shared" si="3"/>
        <v>0</v>
      </c>
      <c r="O29" s="76"/>
    </row>
    <row r="30" spans="1:15" ht="15.95" hidden="1" customHeight="1" x14ac:dyDescent="0.15">
      <c r="A30" s="191"/>
      <c r="B30" s="27" t="s">
        <v>56</v>
      </c>
      <c r="C30" s="246" t="s">
        <v>67</v>
      </c>
      <c r="D30" s="246"/>
      <c r="E30" s="246"/>
      <c r="F30" s="246"/>
      <c r="G30" s="246"/>
      <c r="H30" s="246"/>
      <c r="I30" s="246"/>
      <c r="J30" s="26"/>
      <c r="K30" s="26"/>
      <c r="L30" s="74" t="s">
        <v>58</v>
      </c>
      <c r="M30" s="71"/>
      <c r="N30" s="72">
        <f t="shared" si="3"/>
        <v>0</v>
      </c>
      <c r="O30" s="76"/>
    </row>
    <row r="31" spans="1:15" ht="15.95" hidden="1" customHeight="1" x14ac:dyDescent="0.15">
      <c r="A31" s="191"/>
      <c r="B31" s="28" t="s">
        <v>60</v>
      </c>
      <c r="C31" s="246" t="s">
        <v>61</v>
      </c>
      <c r="D31" s="246"/>
      <c r="E31" s="246"/>
      <c r="F31" s="246"/>
      <c r="G31" s="246"/>
      <c r="H31" s="246"/>
      <c r="I31" s="246"/>
      <c r="J31" s="26"/>
      <c r="K31" s="26"/>
      <c r="L31" s="74" t="s">
        <v>50</v>
      </c>
      <c r="M31" s="71"/>
      <c r="N31" s="72">
        <f t="shared" si="3"/>
        <v>0</v>
      </c>
      <c r="O31" s="76"/>
    </row>
    <row r="32" spans="1:15" ht="15.95" hidden="1" customHeight="1" x14ac:dyDescent="0.15">
      <c r="A32" s="192"/>
      <c r="B32" s="29" t="s">
        <v>62</v>
      </c>
      <c r="C32" s="247" t="s">
        <v>63</v>
      </c>
      <c r="D32" s="247"/>
      <c r="E32" s="247"/>
      <c r="F32" s="247"/>
      <c r="G32" s="247"/>
      <c r="H32" s="247"/>
      <c r="I32" s="247"/>
      <c r="J32" s="77"/>
      <c r="K32" s="77"/>
      <c r="L32" s="78"/>
      <c r="M32" s="79"/>
      <c r="N32" s="80">
        <f t="shared" si="3"/>
        <v>0</v>
      </c>
      <c r="O32" s="81"/>
    </row>
    <row r="33" spans="1:15" ht="15.95" customHeight="1" x14ac:dyDescent="0.15">
      <c r="A33" s="30" t="s">
        <v>68</v>
      </c>
      <c r="B33" s="31"/>
      <c r="C33" s="31"/>
      <c r="D33" s="31"/>
      <c r="E33" s="31"/>
      <c r="F33" s="31"/>
      <c r="G33" s="31"/>
      <c r="H33" s="31"/>
      <c r="I33" s="31"/>
      <c r="J33" s="82"/>
      <c r="K33" s="82"/>
      <c r="L33" s="82"/>
      <c r="M33" s="83"/>
      <c r="N33" s="169">
        <f>SUM(N10:N32)</f>
        <v>5300</v>
      </c>
      <c r="O33" s="84"/>
    </row>
    <row r="34" spans="1:15" ht="15.95" customHeight="1" x14ac:dyDescent="0.15">
      <c r="A34" s="32" t="s">
        <v>18</v>
      </c>
      <c r="B34" s="33" t="s">
        <v>16</v>
      </c>
      <c r="C34" s="248" t="s">
        <v>19</v>
      </c>
      <c r="D34" s="249"/>
      <c r="E34" s="249"/>
      <c r="F34" s="249"/>
      <c r="G34" s="249"/>
      <c r="H34" s="249"/>
      <c r="I34" s="249"/>
      <c r="J34" s="33" t="s">
        <v>69</v>
      </c>
      <c r="K34" s="33" t="s">
        <v>70</v>
      </c>
      <c r="L34" s="85" t="s">
        <v>22</v>
      </c>
      <c r="M34" s="86" t="s">
        <v>23</v>
      </c>
      <c r="N34" s="33" t="s">
        <v>71</v>
      </c>
      <c r="O34" s="87" t="s">
        <v>25</v>
      </c>
    </row>
    <row r="35" spans="1:15" ht="15.95" customHeight="1" x14ac:dyDescent="0.15">
      <c r="A35" s="34" t="s">
        <v>72</v>
      </c>
      <c r="B35" s="35" t="s">
        <v>73</v>
      </c>
      <c r="C35" s="35"/>
      <c r="D35" s="35"/>
      <c r="E35" s="35"/>
      <c r="F35" s="35"/>
      <c r="G35" s="35"/>
      <c r="H35" s="35"/>
      <c r="I35" s="35"/>
      <c r="J35" s="88"/>
      <c r="K35" s="88"/>
      <c r="L35" s="88"/>
      <c r="M35" s="89"/>
      <c r="N35" s="35"/>
      <c r="O35" s="90"/>
    </row>
    <row r="36" spans="1:15" ht="15.95" customHeight="1" x14ac:dyDescent="0.15">
      <c r="A36" s="36" t="s">
        <v>74</v>
      </c>
      <c r="B36" s="37" t="s">
        <v>75</v>
      </c>
      <c r="C36" s="38" t="s">
        <v>76</v>
      </c>
      <c r="D36" s="39">
        <v>1</v>
      </c>
      <c r="E36" s="40" t="s">
        <v>31</v>
      </c>
      <c r="F36" s="39">
        <v>22</v>
      </c>
      <c r="G36" s="40" t="s">
        <v>32</v>
      </c>
      <c r="H36" s="24" t="s">
        <v>33</v>
      </c>
      <c r="I36" s="40" t="s">
        <v>77</v>
      </c>
      <c r="J36" s="91">
        <v>15</v>
      </c>
      <c r="K36" s="91">
        <v>1</v>
      </c>
      <c r="L36" s="92" t="s">
        <v>78</v>
      </c>
      <c r="M36" s="170">
        <f>N36/J36/K36</f>
        <v>400</v>
      </c>
      <c r="N36" s="171">
        <v>6000</v>
      </c>
      <c r="O36" s="95" t="s">
        <v>79</v>
      </c>
    </row>
    <row r="37" spans="1:15" ht="15.95" customHeight="1" x14ac:dyDescent="0.15">
      <c r="A37" s="41" t="s">
        <v>80</v>
      </c>
      <c r="B37" s="42" t="s">
        <v>75</v>
      </c>
      <c r="C37" s="43"/>
      <c r="D37" s="26"/>
      <c r="E37" s="25" t="s">
        <v>31</v>
      </c>
      <c r="F37" s="26"/>
      <c r="G37" s="25" t="s">
        <v>32</v>
      </c>
      <c r="H37" s="26"/>
      <c r="I37" s="25" t="s">
        <v>77</v>
      </c>
      <c r="J37" s="96"/>
      <c r="K37" s="96"/>
      <c r="L37" s="70" t="s">
        <v>78</v>
      </c>
      <c r="M37" s="71"/>
      <c r="N37" s="72">
        <f t="shared" ref="N37:N40" si="4">J37*K37*M37</f>
        <v>0</v>
      </c>
      <c r="O37" s="76"/>
    </row>
    <row r="38" spans="1:15" ht="15.95" hidden="1" customHeight="1" x14ac:dyDescent="0.15">
      <c r="A38" s="41" t="s">
        <v>81</v>
      </c>
      <c r="B38" s="42" t="s">
        <v>75</v>
      </c>
      <c r="C38" s="43"/>
      <c r="D38" s="26"/>
      <c r="E38" s="25" t="s">
        <v>31</v>
      </c>
      <c r="F38" s="26"/>
      <c r="G38" s="25" t="s">
        <v>32</v>
      </c>
      <c r="H38" s="26"/>
      <c r="I38" s="25" t="s">
        <v>77</v>
      </c>
      <c r="J38" s="96"/>
      <c r="K38" s="96"/>
      <c r="L38" s="70" t="s">
        <v>78</v>
      </c>
      <c r="M38" s="71"/>
      <c r="N38" s="72">
        <f t="shared" si="4"/>
        <v>0</v>
      </c>
      <c r="O38" s="76"/>
    </row>
    <row r="39" spans="1:15" ht="15.95" hidden="1" customHeight="1" x14ac:dyDescent="0.15">
      <c r="A39" s="41" t="s">
        <v>82</v>
      </c>
      <c r="B39" s="42" t="s">
        <v>75</v>
      </c>
      <c r="C39" s="43"/>
      <c r="D39" s="26"/>
      <c r="E39" s="25" t="s">
        <v>31</v>
      </c>
      <c r="F39" s="26"/>
      <c r="G39" s="25" t="s">
        <v>32</v>
      </c>
      <c r="H39" s="26"/>
      <c r="I39" s="25" t="s">
        <v>77</v>
      </c>
      <c r="J39" s="96"/>
      <c r="K39" s="96"/>
      <c r="L39" s="70" t="s">
        <v>78</v>
      </c>
      <c r="M39" s="71"/>
      <c r="N39" s="72">
        <f t="shared" si="4"/>
        <v>0</v>
      </c>
      <c r="O39" s="76"/>
    </row>
    <row r="40" spans="1:15" ht="15.95" hidden="1" customHeight="1" x14ac:dyDescent="0.15">
      <c r="A40" s="44" t="s">
        <v>83</v>
      </c>
      <c r="B40" s="45" t="s">
        <v>75</v>
      </c>
      <c r="C40" s="46"/>
      <c r="D40" s="47"/>
      <c r="E40" s="48" t="s">
        <v>31</v>
      </c>
      <c r="F40" s="49"/>
      <c r="G40" s="48" t="s">
        <v>32</v>
      </c>
      <c r="H40" s="49"/>
      <c r="I40" s="48" t="s">
        <v>77</v>
      </c>
      <c r="J40" s="97"/>
      <c r="K40" s="97"/>
      <c r="L40" s="98" t="s">
        <v>78</v>
      </c>
      <c r="M40" s="99"/>
      <c r="N40" s="100">
        <f t="shared" si="4"/>
        <v>0</v>
      </c>
      <c r="O40" s="101"/>
    </row>
    <row r="41" spans="1:15" ht="15.95" customHeight="1" x14ac:dyDescent="0.15">
      <c r="A41" s="50" t="s">
        <v>68</v>
      </c>
      <c r="B41" s="51"/>
      <c r="C41" s="51"/>
      <c r="D41" s="51"/>
      <c r="E41" s="51"/>
      <c r="F41" s="51"/>
      <c r="G41" s="51"/>
      <c r="H41" s="51"/>
      <c r="I41" s="51"/>
      <c r="J41" s="102"/>
      <c r="K41" s="102"/>
      <c r="L41" s="102"/>
      <c r="M41" s="103"/>
      <c r="N41" s="172">
        <f>SUM(N36:N40)</f>
        <v>6000</v>
      </c>
      <c r="O41" s="105"/>
    </row>
    <row r="42" spans="1:15" ht="15.95" customHeight="1" x14ac:dyDescent="0.15">
      <c r="A42" s="52" t="s">
        <v>18</v>
      </c>
      <c r="B42" s="16" t="s">
        <v>16</v>
      </c>
      <c r="C42" s="182" t="s">
        <v>19</v>
      </c>
      <c r="D42" s="183"/>
      <c r="E42" s="183"/>
      <c r="F42" s="183"/>
      <c r="G42" s="183"/>
      <c r="H42" s="183"/>
      <c r="I42" s="183"/>
      <c r="J42" s="16" t="s">
        <v>69</v>
      </c>
      <c r="K42" s="16" t="s">
        <v>84</v>
      </c>
      <c r="L42" s="106" t="s">
        <v>22</v>
      </c>
      <c r="M42" s="107" t="s">
        <v>23</v>
      </c>
      <c r="N42" s="16" t="s">
        <v>71</v>
      </c>
      <c r="O42" s="108" t="s">
        <v>25</v>
      </c>
    </row>
    <row r="43" spans="1:15" ht="15.95" customHeight="1" x14ac:dyDescent="0.15">
      <c r="A43" s="53" t="s">
        <v>85</v>
      </c>
      <c r="B43" s="54" t="s">
        <v>86</v>
      </c>
      <c r="C43" s="54"/>
      <c r="D43" s="54"/>
      <c r="E43" s="54"/>
      <c r="F43" s="54"/>
      <c r="G43" s="54"/>
      <c r="H43" s="54"/>
      <c r="I43" s="54"/>
      <c r="J43" s="109"/>
      <c r="K43" s="109"/>
      <c r="L43" s="109"/>
      <c r="M43" s="110"/>
      <c r="N43" s="54"/>
      <c r="O43" s="111"/>
    </row>
    <row r="44" spans="1:15" ht="15.95" customHeight="1" x14ac:dyDescent="0.15">
      <c r="A44" s="193" t="s">
        <v>87</v>
      </c>
      <c r="B44" s="201" t="s">
        <v>88</v>
      </c>
      <c r="C44" s="250" t="s">
        <v>89</v>
      </c>
      <c r="D44" s="251"/>
      <c r="E44" s="251"/>
      <c r="F44" s="251"/>
      <c r="G44" s="251"/>
      <c r="H44" s="251"/>
      <c r="I44" s="252"/>
      <c r="J44" s="112">
        <v>13</v>
      </c>
      <c r="K44" s="113">
        <v>1</v>
      </c>
      <c r="L44" s="114" t="s">
        <v>90</v>
      </c>
      <c r="M44" s="173">
        <v>300</v>
      </c>
      <c r="N44" s="174">
        <f>J44*K44*M44</f>
        <v>3900</v>
      </c>
      <c r="O44" s="117" t="s">
        <v>91</v>
      </c>
    </row>
    <row r="45" spans="1:15" ht="15.95" customHeight="1" x14ac:dyDescent="0.15">
      <c r="A45" s="193"/>
      <c r="B45" s="201"/>
      <c r="C45" s="236" t="s">
        <v>92</v>
      </c>
      <c r="D45" s="237"/>
      <c r="E45" s="237"/>
      <c r="F45" s="237"/>
      <c r="G45" s="237"/>
      <c r="H45" s="237"/>
      <c r="I45" s="238"/>
      <c r="J45" s="96"/>
      <c r="K45" s="96"/>
      <c r="L45" s="118" t="s">
        <v>90</v>
      </c>
      <c r="M45" s="71"/>
      <c r="N45" s="72">
        <f>J45*K45*M45</f>
        <v>0</v>
      </c>
      <c r="O45" s="76"/>
    </row>
    <row r="46" spans="1:15" ht="15.95" customHeight="1" x14ac:dyDescent="0.15">
      <c r="A46" s="194"/>
      <c r="B46" s="202"/>
      <c r="C46" s="239" t="s">
        <v>93</v>
      </c>
      <c r="D46" s="240"/>
      <c r="E46" s="240"/>
      <c r="F46" s="240"/>
      <c r="G46" s="240"/>
      <c r="H46" s="240"/>
      <c r="I46" s="241"/>
      <c r="J46" s="119"/>
      <c r="K46" s="97"/>
      <c r="L46" s="120" t="s">
        <v>90</v>
      </c>
      <c r="M46" s="99"/>
      <c r="N46" s="100">
        <f>J46*K46*M46</f>
        <v>0</v>
      </c>
      <c r="O46" s="101"/>
    </row>
    <row r="47" spans="1:15" ht="15.95" hidden="1" customHeight="1" x14ac:dyDescent="0.15">
      <c r="A47" s="193" t="s">
        <v>94</v>
      </c>
      <c r="B47" s="201" t="s">
        <v>95</v>
      </c>
      <c r="C47" s="242" t="s">
        <v>96</v>
      </c>
      <c r="D47" s="243"/>
      <c r="E47" s="243"/>
      <c r="F47" s="243"/>
      <c r="G47" s="243"/>
      <c r="H47" s="243"/>
      <c r="I47" s="244"/>
      <c r="J47" s="121"/>
      <c r="K47" s="122"/>
      <c r="L47" s="123" t="s">
        <v>97</v>
      </c>
      <c r="M47" s="115"/>
      <c r="N47" s="116">
        <f>J47*K47*M47</f>
        <v>0</v>
      </c>
      <c r="O47" s="124"/>
    </row>
    <row r="48" spans="1:15" ht="15.95" hidden="1" customHeight="1" x14ac:dyDescent="0.15">
      <c r="A48" s="193"/>
      <c r="B48" s="201"/>
      <c r="C48" s="236" t="s">
        <v>98</v>
      </c>
      <c r="D48" s="237"/>
      <c r="E48" s="237"/>
      <c r="F48" s="237"/>
      <c r="G48" s="237"/>
      <c r="H48" s="237"/>
      <c r="I48" s="238"/>
      <c r="J48" s="96"/>
      <c r="K48" s="96"/>
      <c r="L48" s="118" t="s">
        <v>97</v>
      </c>
      <c r="M48" s="71"/>
      <c r="N48" s="72">
        <f t="shared" ref="N48:N52" si="5">J48*K48*M48</f>
        <v>0</v>
      </c>
      <c r="O48" s="76"/>
    </row>
    <row r="49" spans="1:15" ht="15.95" hidden="1" customHeight="1" x14ac:dyDescent="0.15">
      <c r="A49" s="193"/>
      <c r="B49" s="201"/>
      <c r="C49" s="236" t="s">
        <v>99</v>
      </c>
      <c r="D49" s="237"/>
      <c r="E49" s="237"/>
      <c r="F49" s="237"/>
      <c r="G49" s="237"/>
      <c r="H49" s="237"/>
      <c r="I49" s="238"/>
      <c r="J49" s="96"/>
      <c r="K49" s="96"/>
      <c r="L49" s="118" t="s">
        <v>97</v>
      </c>
      <c r="M49" s="71"/>
      <c r="N49" s="72">
        <f t="shared" si="5"/>
        <v>0</v>
      </c>
      <c r="O49" s="76"/>
    </row>
    <row r="50" spans="1:15" ht="15.95" hidden="1" customHeight="1" x14ac:dyDescent="0.15">
      <c r="A50" s="193"/>
      <c r="B50" s="201"/>
      <c r="C50" s="236" t="s">
        <v>92</v>
      </c>
      <c r="D50" s="237"/>
      <c r="E50" s="237"/>
      <c r="F50" s="237"/>
      <c r="G50" s="237"/>
      <c r="H50" s="237"/>
      <c r="I50" s="238"/>
      <c r="J50" s="96"/>
      <c r="K50" s="96"/>
      <c r="L50" s="118" t="s">
        <v>97</v>
      </c>
      <c r="M50" s="71"/>
      <c r="N50" s="72">
        <f t="shared" si="5"/>
        <v>0</v>
      </c>
      <c r="O50" s="76"/>
    </row>
    <row r="51" spans="1:15" ht="15.95" hidden="1" customHeight="1" x14ac:dyDescent="0.15">
      <c r="A51" s="194"/>
      <c r="B51" s="202"/>
      <c r="C51" s="239" t="s">
        <v>93</v>
      </c>
      <c r="D51" s="240"/>
      <c r="E51" s="240"/>
      <c r="F51" s="240"/>
      <c r="G51" s="240"/>
      <c r="H51" s="240"/>
      <c r="I51" s="241"/>
      <c r="J51" s="119"/>
      <c r="K51" s="97"/>
      <c r="L51" s="125" t="s">
        <v>97</v>
      </c>
      <c r="M51" s="99"/>
      <c r="N51" s="100">
        <f t="shared" si="5"/>
        <v>0</v>
      </c>
      <c r="O51" s="101"/>
    </row>
    <row r="52" spans="1:15" ht="15.95" hidden="1" customHeight="1" x14ac:dyDescent="0.15">
      <c r="A52" s="193" t="s">
        <v>100</v>
      </c>
      <c r="B52" s="201" t="s">
        <v>101</v>
      </c>
      <c r="C52" s="242" t="s">
        <v>96</v>
      </c>
      <c r="D52" s="243"/>
      <c r="E52" s="243"/>
      <c r="F52" s="243"/>
      <c r="G52" s="243"/>
      <c r="H52" s="243"/>
      <c r="I52" s="244"/>
      <c r="J52" s="121"/>
      <c r="K52" s="122"/>
      <c r="L52" s="114" t="s">
        <v>90</v>
      </c>
      <c r="M52" s="115"/>
      <c r="N52" s="116">
        <f t="shared" si="5"/>
        <v>0</v>
      </c>
      <c r="O52" s="124"/>
    </row>
    <row r="53" spans="1:15" ht="15.95" hidden="1" customHeight="1" x14ac:dyDescent="0.15">
      <c r="A53" s="193"/>
      <c r="B53" s="201"/>
      <c r="C53" s="236" t="s">
        <v>98</v>
      </c>
      <c r="D53" s="237"/>
      <c r="E53" s="237"/>
      <c r="F53" s="237"/>
      <c r="G53" s="237"/>
      <c r="H53" s="237"/>
      <c r="I53" s="238"/>
      <c r="J53" s="96"/>
      <c r="K53" s="96"/>
      <c r="L53" s="118" t="s">
        <v>90</v>
      </c>
      <c r="M53" s="71"/>
      <c r="N53" s="72">
        <f t="shared" ref="N53:N59" si="6">J53*K53*M53</f>
        <v>0</v>
      </c>
      <c r="O53" s="76"/>
    </row>
    <row r="54" spans="1:15" ht="15.95" hidden="1" customHeight="1" x14ac:dyDescent="0.15">
      <c r="A54" s="193"/>
      <c r="B54" s="201"/>
      <c r="C54" s="236" t="s">
        <v>99</v>
      </c>
      <c r="D54" s="237"/>
      <c r="E54" s="237"/>
      <c r="F54" s="237"/>
      <c r="G54" s="237"/>
      <c r="H54" s="237"/>
      <c r="I54" s="238"/>
      <c r="J54" s="96"/>
      <c r="K54" s="96"/>
      <c r="L54" s="118" t="s">
        <v>90</v>
      </c>
      <c r="M54" s="71"/>
      <c r="N54" s="72">
        <f t="shared" si="6"/>
        <v>0</v>
      </c>
      <c r="O54" s="76"/>
    </row>
    <row r="55" spans="1:15" ht="15.95" hidden="1" customHeight="1" x14ac:dyDescent="0.15">
      <c r="A55" s="193"/>
      <c r="B55" s="201"/>
      <c r="C55" s="236" t="s">
        <v>92</v>
      </c>
      <c r="D55" s="237"/>
      <c r="E55" s="237"/>
      <c r="F55" s="237"/>
      <c r="G55" s="237"/>
      <c r="H55" s="237"/>
      <c r="I55" s="238"/>
      <c r="J55" s="96"/>
      <c r="K55" s="96"/>
      <c r="L55" s="118" t="s">
        <v>90</v>
      </c>
      <c r="M55" s="71"/>
      <c r="N55" s="72">
        <f t="shared" si="6"/>
        <v>0</v>
      </c>
      <c r="O55" s="76"/>
    </row>
    <row r="56" spans="1:15" ht="15.95" hidden="1" customHeight="1" x14ac:dyDescent="0.15">
      <c r="A56" s="194"/>
      <c r="B56" s="202"/>
      <c r="C56" s="239" t="s">
        <v>93</v>
      </c>
      <c r="D56" s="240"/>
      <c r="E56" s="240"/>
      <c r="F56" s="240"/>
      <c r="G56" s="240"/>
      <c r="H56" s="240"/>
      <c r="I56" s="241"/>
      <c r="J56" s="119"/>
      <c r="K56" s="97"/>
      <c r="L56" s="120" t="s">
        <v>90</v>
      </c>
      <c r="M56" s="99"/>
      <c r="N56" s="100">
        <f t="shared" si="6"/>
        <v>0</v>
      </c>
      <c r="O56" s="101"/>
    </row>
    <row r="57" spans="1:15" ht="15.95" customHeight="1" x14ac:dyDescent="0.15">
      <c r="A57" s="195" t="s">
        <v>102</v>
      </c>
      <c r="B57" s="203" t="s">
        <v>103</v>
      </c>
      <c r="C57" s="245" t="s">
        <v>104</v>
      </c>
      <c r="D57" s="245"/>
      <c r="E57" s="245"/>
      <c r="F57" s="245"/>
      <c r="G57" s="245"/>
      <c r="H57" s="56"/>
      <c r="I57" s="23" t="s">
        <v>105</v>
      </c>
      <c r="J57" s="126"/>
      <c r="K57" s="126"/>
      <c r="L57" s="114" t="s">
        <v>106</v>
      </c>
      <c r="M57" s="127"/>
      <c r="N57" s="128">
        <f t="shared" si="6"/>
        <v>0</v>
      </c>
      <c r="O57" s="117"/>
    </row>
    <row r="58" spans="1:15" ht="15.95" customHeight="1" x14ac:dyDescent="0.15">
      <c r="A58" s="196"/>
      <c r="B58" s="204"/>
      <c r="C58" s="208" t="s">
        <v>104</v>
      </c>
      <c r="D58" s="208"/>
      <c r="E58" s="208"/>
      <c r="F58" s="208"/>
      <c r="G58" s="208"/>
      <c r="H58" s="43"/>
      <c r="I58" s="25" t="s">
        <v>105</v>
      </c>
      <c r="J58" s="96"/>
      <c r="K58" s="96"/>
      <c r="L58" s="118" t="s">
        <v>106</v>
      </c>
      <c r="M58" s="71"/>
      <c r="N58" s="72">
        <f t="shared" si="6"/>
        <v>0</v>
      </c>
      <c r="O58" s="76"/>
    </row>
    <row r="59" spans="1:15" ht="15.95" customHeight="1" x14ac:dyDescent="0.15">
      <c r="A59" s="197"/>
      <c r="B59" s="205"/>
      <c r="C59" s="230" t="s">
        <v>104</v>
      </c>
      <c r="D59" s="230"/>
      <c r="E59" s="230"/>
      <c r="F59" s="230"/>
      <c r="G59" s="230"/>
      <c r="H59" s="58"/>
      <c r="I59" s="129" t="s">
        <v>105</v>
      </c>
      <c r="J59" s="119"/>
      <c r="K59" s="119"/>
      <c r="L59" s="120" t="s">
        <v>106</v>
      </c>
      <c r="M59" s="130"/>
      <c r="N59" s="131">
        <f t="shared" si="6"/>
        <v>0</v>
      </c>
      <c r="O59" s="132"/>
    </row>
    <row r="60" spans="1:15" ht="15.95" customHeight="1" x14ac:dyDescent="0.15">
      <c r="A60" s="50" t="s">
        <v>68</v>
      </c>
      <c r="B60" s="51"/>
      <c r="C60" s="51"/>
      <c r="D60" s="51"/>
      <c r="E60" s="51"/>
      <c r="F60" s="51"/>
      <c r="G60" s="51"/>
      <c r="H60" s="51"/>
      <c r="I60" s="51"/>
      <c r="J60" s="102"/>
      <c r="K60" s="102"/>
      <c r="L60" s="102"/>
      <c r="M60" s="103"/>
      <c r="N60" s="172">
        <f>SUM(N44:N59)</f>
        <v>3900</v>
      </c>
      <c r="O60" s="105"/>
    </row>
    <row r="61" spans="1:15" ht="15.95" customHeight="1" x14ac:dyDescent="0.15">
      <c r="A61" s="52" t="s">
        <v>18</v>
      </c>
      <c r="B61" s="16" t="s">
        <v>16</v>
      </c>
      <c r="C61" s="182" t="s">
        <v>19</v>
      </c>
      <c r="D61" s="183"/>
      <c r="E61" s="183"/>
      <c r="F61" s="183"/>
      <c r="G61" s="183"/>
      <c r="H61" s="183"/>
      <c r="I61" s="183"/>
      <c r="J61" s="184" t="s">
        <v>20</v>
      </c>
      <c r="K61" s="182"/>
      <c r="L61" s="106" t="s">
        <v>22</v>
      </c>
      <c r="M61" s="107" t="s">
        <v>23</v>
      </c>
      <c r="N61" s="16" t="s">
        <v>71</v>
      </c>
      <c r="O61" s="108" t="s">
        <v>25</v>
      </c>
    </row>
    <row r="62" spans="1:15" ht="15.95" customHeight="1" x14ac:dyDescent="0.15">
      <c r="A62" s="53" t="s">
        <v>107</v>
      </c>
      <c r="B62" s="54" t="s">
        <v>108</v>
      </c>
      <c r="C62" s="54"/>
      <c r="D62" s="54"/>
      <c r="E62" s="54"/>
      <c r="F62" s="54"/>
      <c r="G62" s="54"/>
      <c r="H62" s="54"/>
      <c r="I62" s="54"/>
      <c r="J62" s="109"/>
      <c r="K62" s="109"/>
      <c r="L62" s="109" t="s">
        <v>78</v>
      </c>
      <c r="M62" s="110"/>
      <c r="N62" s="54"/>
      <c r="O62" s="111"/>
    </row>
    <row r="63" spans="1:15" ht="15.95" hidden="1" customHeight="1" x14ac:dyDescent="0.15">
      <c r="A63" s="59" t="s">
        <v>109</v>
      </c>
      <c r="B63" s="37" t="s">
        <v>110</v>
      </c>
      <c r="C63" s="231" t="s">
        <v>111</v>
      </c>
      <c r="D63" s="232"/>
      <c r="E63" s="232"/>
      <c r="F63" s="232"/>
      <c r="G63" s="232"/>
      <c r="H63" s="232"/>
      <c r="I63" s="233"/>
      <c r="J63" s="234"/>
      <c r="K63" s="235"/>
      <c r="L63" s="123" t="s">
        <v>78</v>
      </c>
      <c r="M63" s="93"/>
      <c r="N63" s="128">
        <f>J63*M63</f>
        <v>0</v>
      </c>
      <c r="O63" s="117"/>
    </row>
    <row r="64" spans="1:15" ht="15.95" hidden="1" customHeight="1" x14ac:dyDescent="0.15">
      <c r="A64" s="60" t="s">
        <v>112</v>
      </c>
      <c r="B64" s="42" t="s">
        <v>113</v>
      </c>
      <c r="C64" s="221" t="s">
        <v>114</v>
      </c>
      <c r="D64" s="222"/>
      <c r="E64" s="222"/>
      <c r="F64" s="222"/>
      <c r="G64" s="222"/>
      <c r="H64" s="222"/>
      <c r="I64" s="223"/>
      <c r="J64" s="211"/>
      <c r="K64" s="213"/>
      <c r="L64" s="118" t="s">
        <v>78</v>
      </c>
      <c r="M64" s="71"/>
      <c r="N64" s="72">
        <f t="shared" ref="N64:N73" si="7">J64*M64</f>
        <v>0</v>
      </c>
      <c r="O64" s="76"/>
    </row>
    <row r="65" spans="1:15" ht="15.95" hidden="1" customHeight="1" x14ac:dyDescent="0.15">
      <c r="A65" s="60" t="s">
        <v>115</v>
      </c>
      <c r="B65" s="42" t="s">
        <v>116</v>
      </c>
      <c r="C65" s="221" t="s">
        <v>117</v>
      </c>
      <c r="D65" s="222"/>
      <c r="E65" s="222"/>
      <c r="F65" s="222"/>
      <c r="G65" s="222"/>
      <c r="H65" s="222"/>
      <c r="I65" s="223"/>
      <c r="J65" s="211"/>
      <c r="K65" s="213"/>
      <c r="L65" s="118" t="s">
        <v>78</v>
      </c>
      <c r="M65" s="71"/>
      <c r="N65" s="72">
        <f t="shared" si="7"/>
        <v>0</v>
      </c>
      <c r="O65" s="76"/>
    </row>
    <row r="66" spans="1:15" ht="15.95" hidden="1" customHeight="1" x14ac:dyDescent="0.15">
      <c r="A66" s="60" t="s">
        <v>118</v>
      </c>
      <c r="B66" s="42" t="s">
        <v>119</v>
      </c>
      <c r="C66" s="221" t="s">
        <v>120</v>
      </c>
      <c r="D66" s="222"/>
      <c r="E66" s="222"/>
      <c r="F66" s="222"/>
      <c r="G66" s="222"/>
      <c r="H66" s="222"/>
      <c r="I66" s="223"/>
      <c r="J66" s="211"/>
      <c r="K66" s="213"/>
      <c r="L66" s="118" t="s">
        <v>121</v>
      </c>
      <c r="M66" s="71"/>
      <c r="N66" s="72">
        <f t="shared" si="7"/>
        <v>0</v>
      </c>
      <c r="O66" s="76"/>
    </row>
    <row r="67" spans="1:15" ht="17.100000000000001" customHeight="1" x14ac:dyDescent="0.15">
      <c r="A67" s="60" t="s">
        <v>122</v>
      </c>
      <c r="B67" s="42" t="s">
        <v>123</v>
      </c>
      <c r="C67" s="221"/>
      <c r="D67" s="222"/>
      <c r="E67" s="222"/>
      <c r="F67" s="222"/>
      <c r="G67" s="222"/>
      <c r="H67" s="222"/>
      <c r="I67" s="223"/>
      <c r="J67" s="211"/>
      <c r="K67" s="213"/>
      <c r="L67" s="118" t="s">
        <v>84</v>
      </c>
      <c r="M67" s="71"/>
      <c r="N67" s="72">
        <f t="shared" si="7"/>
        <v>0</v>
      </c>
      <c r="O67" s="76"/>
    </row>
    <row r="68" spans="1:15" ht="17.100000000000001" customHeight="1" x14ac:dyDescent="0.15">
      <c r="A68" s="60" t="s">
        <v>124</v>
      </c>
      <c r="B68" s="42" t="s">
        <v>125</v>
      </c>
      <c r="C68" s="221" t="s">
        <v>126</v>
      </c>
      <c r="D68" s="222"/>
      <c r="E68" s="222"/>
      <c r="F68" s="222"/>
      <c r="G68" s="222"/>
      <c r="H68" s="222"/>
      <c r="I68" s="223"/>
      <c r="J68" s="211">
        <v>13</v>
      </c>
      <c r="K68" s="213"/>
      <c r="L68" s="118" t="s">
        <v>127</v>
      </c>
      <c r="M68" s="71"/>
      <c r="N68" s="72">
        <f t="shared" si="7"/>
        <v>0</v>
      </c>
      <c r="O68" s="76"/>
    </row>
    <row r="69" spans="1:15" ht="17.100000000000001" customHeight="1" x14ac:dyDescent="0.15">
      <c r="A69" s="60" t="s">
        <v>128</v>
      </c>
      <c r="B69" s="42" t="s">
        <v>129</v>
      </c>
      <c r="C69" s="221" t="s">
        <v>130</v>
      </c>
      <c r="D69" s="222"/>
      <c r="E69" s="222"/>
      <c r="F69" s="222"/>
      <c r="G69" s="222"/>
      <c r="H69" s="222"/>
      <c r="I69" s="223"/>
      <c r="J69" s="211">
        <v>1</v>
      </c>
      <c r="K69" s="213"/>
      <c r="L69" s="118" t="s">
        <v>127</v>
      </c>
      <c r="M69" s="71"/>
      <c r="N69" s="72">
        <f t="shared" si="7"/>
        <v>0</v>
      </c>
      <c r="O69" s="76"/>
    </row>
    <row r="70" spans="1:15" ht="17.100000000000001" hidden="1" customHeight="1" x14ac:dyDescent="0.15">
      <c r="A70" s="60" t="s">
        <v>131</v>
      </c>
      <c r="B70" s="42" t="s">
        <v>132</v>
      </c>
      <c r="C70" s="221"/>
      <c r="D70" s="222"/>
      <c r="E70" s="222"/>
      <c r="F70" s="222"/>
      <c r="G70" s="222"/>
      <c r="H70" s="222"/>
      <c r="I70" s="223"/>
      <c r="J70" s="211"/>
      <c r="K70" s="213"/>
      <c r="L70" s="118" t="s">
        <v>133</v>
      </c>
      <c r="M70" s="71"/>
      <c r="N70" s="72">
        <f t="shared" si="7"/>
        <v>0</v>
      </c>
      <c r="O70" s="76"/>
    </row>
    <row r="71" spans="1:15" ht="17.100000000000001" hidden="1" customHeight="1" x14ac:dyDescent="0.15">
      <c r="A71" s="60" t="s">
        <v>134</v>
      </c>
      <c r="B71" s="42" t="s">
        <v>135</v>
      </c>
      <c r="C71" s="221"/>
      <c r="D71" s="222"/>
      <c r="E71" s="222"/>
      <c r="F71" s="222"/>
      <c r="G71" s="222"/>
      <c r="H71" s="222"/>
      <c r="I71" s="223"/>
      <c r="J71" s="211"/>
      <c r="K71" s="213"/>
      <c r="L71" s="118" t="s">
        <v>133</v>
      </c>
      <c r="M71" s="71"/>
      <c r="N71" s="72">
        <f t="shared" si="7"/>
        <v>0</v>
      </c>
      <c r="O71" s="76"/>
    </row>
    <row r="72" spans="1:15" ht="17.100000000000001" hidden="1" customHeight="1" x14ac:dyDescent="0.15">
      <c r="A72" s="60" t="s">
        <v>136</v>
      </c>
      <c r="B72" s="42" t="s">
        <v>137</v>
      </c>
      <c r="C72" s="221"/>
      <c r="D72" s="222"/>
      <c r="E72" s="222"/>
      <c r="F72" s="222"/>
      <c r="G72" s="222"/>
      <c r="H72" s="222"/>
      <c r="I72" s="223"/>
      <c r="J72" s="211"/>
      <c r="K72" s="213"/>
      <c r="L72" s="118" t="s">
        <v>127</v>
      </c>
      <c r="M72" s="71"/>
      <c r="N72" s="72">
        <f t="shared" si="7"/>
        <v>0</v>
      </c>
      <c r="O72" s="76"/>
    </row>
    <row r="73" spans="1:15" ht="17.100000000000001" hidden="1" customHeight="1" x14ac:dyDescent="0.15">
      <c r="A73" s="133" t="s">
        <v>138</v>
      </c>
      <c r="B73" s="134" t="s">
        <v>139</v>
      </c>
      <c r="C73" s="224"/>
      <c r="D73" s="225"/>
      <c r="E73" s="225"/>
      <c r="F73" s="225"/>
      <c r="G73" s="225"/>
      <c r="H73" s="225"/>
      <c r="I73" s="226"/>
      <c r="J73" s="214"/>
      <c r="K73" s="216"/>
      <c r="L73" s="120" t="s">
        <v>140</v>
      </c>
      <c r="M73" s="130"/>
      <c r="N73" s="131">
        <f t="shared" si="7"/>
        <v>0</v>
      </c>
      <c r="O73" s="132"/>
    </row>
    <row r="74" spans="1:15" ht="15.95" customHeight="1" x14ac:dyDescent="0.15">
      <c r="A74" s="50" t="s">
        <v>68</v>
      </c>
      <c r="B74" s="51"/>
      <c r="C74" s="51"/>
      <c r="D74" s="51"/>
      <c r="E74" s="51"/>
      <c r="F74" s="51"/>
      <c r="G74" s="51"/>
      <c r="H74" s="51"/>
      <c r="I74" s="51"/>
      <c r="J74" s="102"/>
      <c r="K74" s="102"/>
      <c r="L74" s="102"/>
      <c r="M74" s="103"/>
      <c r="N74" s="104">
        <f>SUM(N63:N73)</f>
        <v>0</v>
      </c>
      <c r="O74" s="105"/>
    </row>
    <row r="75" spans="1:15" ht="15.95" customHeight="1" x14ac:dyDescent="0.15">
      <c r="A75" s="52" t="s">
        <v>18</v>
      </c>
      <c r="B75" s="16" t="s">
        <v>16</v>
      </c>
      <c r="C75" s="182" t="s">
        <v>19</v>
      </c>
      <c r="D75" s="183"/>
      <c r="E75" s="183"/>
      <c r="F75" s="183"/>
      <c r="G75" s="183"/>
      <c r="H75" s="183"/>
      <c r="I75" s="183"/>
      <c r="J75" s="16" t="s">
        <v>69</v>
      </c>
      <c r="K75" s="16" t="s">
        <v>21</v>
      </c>
      <c r="L75" s="106" t="s">
        <v>22</v>
      </c>
      <c r="M75" s="107" t="s">
        <v>23</v>
      </c>
      <c r="N75" s="16" t="s">
        <v>71</v>
      </c>
      <c r="O75" s="108" t="s">
        <v>25</v>
      </c>
    </row>
    <row r="76" spans="1:15" ht="15.95" customHeight="1" x14ac:dyDescent="0.15">
      <c r="A76" s="34" t="s">
        <v>141</v>
      </c>
      <c r="B76" s="35" t="s">
        <v>142</v>
      </c>
      <c r="C76" s="35"/>
      <c r="D76" s="35"/>
      <c r="E76" s="35"/>
      <c r="F76" s="35"/>
      <c r="G76" s="35"/>
      <c r="H76" s="35"/>
      <c r="I76" s="35"/>
      <c r="J76" s="88"/>
      <c r="K76" s="88"/>
      <c r="L76" s="88"/>
      <c r="M76" s="89"/>
      <c r="N76" s="35"/>
      <c r="O76" s="90"/>
    </row>
    <row r="77" spans="1:15" ht="15.95" customHeight="1" x14ac:dyDescent="0.15">
      <c r="A77" s="36" t="s">
        <v>143</v>
      </c>
      <c r="B77" s="135" t="s">
        <v>144</v>
      </c>
      <c r="C77" s="227"/>
      <c r="D77" s="228"/>
      <c r="E77" s="228"/>
      <c r="F77" s="228"/>
      <c r="G77" s="228"/>
      <c r="H77" s="228"/>
      <c r="I77" s="229"/>
      <c r="J77" s="91"/>
      <c r="K77" s="91"/>
      <c r="L77" s="92" t="s">
        <v>54</v>
      </c>
      <c r="M77" s="93"/>
      <c r="N77" s="94">
        <f>J77*K77*M77</f>
        <v>0</v>
      </c>
      <c r="O77" s="95"/>
    </row>
    <row r="78" spans="1:15" ht="15.95" customHeight="1" x14ac:dyDescent="0.15">
      <c r="A78" s="41" t="s">
        <v>145</v>
      </c>
      <c r="B78" s="136" t="s">
        <v>146</v>
      </c>
      <c r="C78" s="211"/>
      <c r="D78" s="212"/>
      <c r="E78" s="212"/>
      <c r="F78" s="212"/>
      <c r="G78" s="212"/>
      <c r="H78" s="212"/>
      <c r="I78" s="213"/>
      <c r="J78" s="96"/>
      <c r="K78" s="96"/>
      <c r="L78" s="70" t="s">
        <v>54</v>
      </c>
      <c r="M78" s="71"/>
      <c r="N78" s="72">
        <f t="shared" ref="N78:N80" si="8">J78*K78*M78</f>
        <v>0</v>
      </c>
      <c r="O78" s="76"/>
    </row>
    <row r="79" spans="1:15" ht="15.95" hidden="1" customHeight="1" x14ac:dyDescent="0.15">
      <c r="A79" s="41" t="s">
        <v>147</v>
      </c>
      <c r="B79" s="136" t="s">
        <v>148</v>
      </c>
      <c r="C79" s="211"/>
      <c r="D79" s="212"/>
      <c r="E79" s="212"/>
      <c r="F79" s="212"/>
      <c r="G79" s="212"/>
      <c r="H79" s="212"/>
      <c r="I79" s="213"/>
      <c r="J79" s="96"/>
      <c r="K79" s="96"/>
      <c r="L79" s="70" t="s">
        <v>54</v>
      </c>
      <c r="M79" s="71"/>
      <c r="N79" s="72">
        <f t="shared" si="8"/>
        <v>0</v>
      </c>
      <c r="O79" s="76"/>
    </row>
    <row r="80" spans="1:15" ht="15.95" hidden="1" customHeight="1" x14ac:dyDescent="0.15">
      <c r="A80" s="57" t="s">
        <v>149</v>
      </c>
      <c r="B80" s="137" t="s">
        <v>150</v>
      </c>
      <c r="C80" s="214"/>
      <c r="D80" s="215"/>
      <c r="E80" s="215"/>
      <c r="F80" s="215"/>
      <c r="G80" s="215"/>
      <c r="H80" s="215"/>
      <c r="I80" s="216"/>
      <c r="J80" s="119"/>
      <c r="K80" s="119"/>
      <c r="L80" s="150" t="s">
        <v>54</v>
      </c>
      <c r="M80" s="130"/>
      <c r="N80" s="131">
        <f t="shared" si="8"/>
        <v>0</v>
      </c>
      <c r="O80" s="132"/>
    </row>
    <row r="81" spans="1:15" ht="15.95" customHeight="1" x14ac:dyDescent="0.15">
      <c r="A81" s="53" t="s">
        <v>68</v>
      </c>
      <c r="B81" s="54"/>
      <c r="C81" s="54"/>
      <c r="D81" s="54"/>
      <c r="E81" s="54"/>
      <c r="F81" s="54"/>
      <c r="G81" s="54"/>
      <c r="H81" s="54"/>
      <c r="I81" s="54"/>
      <c r="J81" s="109"/>
      <c r="K81" s="109"/>
      <c r="L81" s="109"/>
      <c r="M81" s="110"/>
      <c r="N81" s="151">
        <f>SUM(N77:N80)</f>
        <v>0</v>
      </c>
      <c r="O81" s="111"/>
    </row>
    <row r="82" spans="1:15" ht="15.95" customHeight="1" x14ac:dyDescent="0.15">
      <c r="A82" s="138" t="s">
        <v>151</v>
      </c>
      <c r="B82" s="139"/>
      <c r="C82" s="139"/>
      <c r="D82" s="139"/>
      <c r="E82" s="139"/>
      <c r="F82" s="139"/>
      <c r="G82" s="139"/>
      <c r="H82" s="139"/>
      <c r="I82" s="139"/>
      <c r="J82" s="152"/>
      <c r="K82" s="152"/>
      <c r="L82" s="152"/>
      <c r="M82" s="153"/>
      <c r="N82" s="175">
        <f>SUM(N33,N41,N60,N74,N81)</f>
        <v>15200</v>
      </c>
      <c r="O82" s="154"/>
    </row>
    <row r="83" spans="1:15" ht="15.95" customHeight="1" x14ac:dyDescent="0.15">
      <c r="A83" s="52" t="s">
        <v>18</v>
      </c>
      <c r="B83" s="16" t="s">
        <v>16</v>
      </c>
      <c r="C83" s="182" t="s">
        <v>19</v>
      </c>
      <c r="D83" s="183"/>
      <c r="E83" s="183"/>
      <c r="F83" s="183"/>
      <c r="G83" s="183"/>
      <c r="H83" s="183"/>
      <c r="I83" s="183"/>
      <c r="J83" s="184" t="s">
        <v>20</v>
      </c>
      <c r="K83" s="182"/>
      <c r="L83" s="106" t="s">
        <v>22</v>
      </c>
      <c r="M83" s="107" t="s">
        <v>23</v>
      </c>
      <c r="N83" s="16" t="s">
        <v>71</v>
      </c>
      <c r="O83" s="108" t="s">
        <v>25</v>
      </c>
    </row>
    <row r="84" spans="1:15" ht="15.95" customHeight="1" x14ac:dyDescent="0.15">
      <c r="A84" s="140" t="s">
        <v>152</v>
      </c>
      <c r="B84" s="35" t="s">
        <v>153</v>
      </c>
      <c r="C84" s="35"/>
      <c r="D84" s="35"/>
      <c r="E84" s="35"/>
      <c r="F84" s="35"/>
      <c r="G84" s="35"/>
      <c r="H84" s="35"/>
      <c r="I84" s="35"/>
      <c r="J84" s="88"/>
      <c r="K84" s="88"/>
      <c r="L84" s="88"/>
      <c r="M84" s="89"/>
      <c r="N84" s="35"/>
      <c r="O84" s="90"/>
    </row>
    <row r="85" spans="1:15" ht="15.95" customHeight="1" x14ac:dyDescent="0.15">
      <c r="A85" s="141" t="s">
        <v>154</v>
      </c>
      <c r="B85" s="142" t="s">
        <v>153</v>
      </c>
      <c r="C85" s="217" t="s">
        <v>155</v>
      </c>
      <c r="D85" s="218"/>
      <c r="E85" s="218"/>
      <c r="F85" s="218"/>
      <c r="G85" s="218"/>
      <c r="H85" s="218"/>
      <c r="I85" s="219"/>
      <c r="J85" s="188">
        <f>N82</f>
        <v>15200</v>
      </c>
      <c r="K85" s="189"/>
      <c r="L85" s="155"/>
      <c r="M85" s="156">
        <v>0.08</v>
      </c>
      <c r="N85" s="176">
        <f>J85*M85</f>
        <v>1216</v>
      </c>
      <c r="O85" s="157"/>
    </row>
    <row r="86" spans="1:15" ht="15.95" customHeight="1" x14ac:dyDescent="0.15">
      <c r="A86" s="143" t="s">
        <v>68</v>
      </c>
      <c r="B86" s="144"/>
      <c r="C86" s="144"/>
      <c r="D86" s="144"/>
      <c r="E86" s="144"/>
      <c r="F86" s="144"/>
      <c r="G86" s="144"/>
      <c r="H86" s="144"/>
      <c r="I86" s="144"/>
      <c r="J86" s="158"/>
      <c r="K86" s="158"/>
      <c r="L86" s="158"/>
      <c r="M86" s="159"/>
      <c r="N86" s="177">
        <f>SUM(N85:N85)</f>
        <v>1216</v>
      </c>
      <c r="O86" s="161"/>
    </row>
    <row r="87" spans="1:15" ht="15.95" customHeight="1" x14ac:dyDescent="0.15">
      <c r="A87" s="52" t="s">
        <v>18</v>
      </c>
      <c r="B87" s="16" t="s">
        <v>16</v>
      </c>
      <c r="C87" s="182" t="s">
        <v>19</v>
      </c>
      <c r="D87" s="183"/>
      <c r="E87" s="183"/>
      <c r="F87" s="183"/>
      <c r="G87" s="183"/>
      <c r="H87" s="183"/>
      <c r="I87" s="183"/>
      <c r="J87" s="16" t="s">
        <v>69</v>
      </c>
      <c r="K87" s="16" t="s">
        <v>21</v>
      </c>
      <c r="L87" s="106" t="s">
        <v>22</v>
      </c>
      <c r="M87" s="107" t="s">
        <v>23</v>
      </c>
      <c r="N87" s="16" t="s">
        <v>71</v>
      </c>
      <c r="O87" s="108" t="s">
        <v>25</v>
      </c>
    </row>
    <row r="88" spans="1:15" ht="15.95" customHeight="1" x14ac:dyDescent="0.15">
      <c r="A88" s="140" t="s">
        <v>156</v>
      </c>
      <c r="B88" s="35" t="s">
        <v>157</v>
      </c>
      <c r="C88" s="35"/>
      <c r="D88" s="35"/>
      <c r="E88" s="35"/>
      <c r="F88" s="35"/>
      <c r="G88" s="35"/>
      <c r="H88" s="35"/>
      <c r="I88" s="35"/>
      <c r="J88" s="88"/>
      <c r="K88" s="88"/>
      <c r="L88" s="88"/>
      <c r="M88" s="89"/>
      <c r="N88" s="35"/>
      <c r="O88" s="90"/>
    </row>
    <row r="89" spans="1:15" ht="15.95" customHeight="1" x14ac:dyDescent="0.15">
      <c r="A89" s="141" t="s">
        <v>158</v>
      </c>
      <c r="B89" s="142" t="s">
        <v>159</v>
      </c>
      <c r="C89" s="217" t="s">
        <v>160</v>
      </c>
      <c r="D89" s="218"/>
      <c r="E89" s="218"/>
      <c r="F89" s="218"/>
      <c r="G89" s="218"/>
      <c r="H89" s="218"/>
      <c r="I89" s="219"/>
      <c r="J89" s="162">
        <v>1</v>
      </c>
      <c r="K89" s="162">
        <v>1</v>
      </c>
      <c r="L89" s="155" t="s">
        <v>54</v>
      </c>
      <c r="M89" s="178">
        <v>600</v>
      </c>
      <c r="N89" s="179">
        <f>J89*K89*M89</f>
        <v>600</v>
      </c>
      <c r="O89" s="157"/>
    </row>
    <row r="90" spans="1:15" ht="15.95" customHeight="1" x14ac:dyDescent="0.15">
      <c r="A90" s="143" t="s">
        <v>68</v>
      </c>
      <c r="B90" s="144"/>
      <c r="C90" s="144"/>
      <c r="D90" s="144"/>
      <c r="E90" s="144"/>
      <c r="F90" s="144"/>
      <c r="G90" s="144"/>
      <c r="H90" s="144"/>
      <c r="I90" s="144"/>
      <c r="J90" s="158"/>
      <c r="K90" s="158"/>
      <c r="L90" s="158"/>
      <c r="M90" s="180"/>
      <c r="N90" s="181">
        <f>SUM(N89:N89)</f>
        <v>600</v>
      </c>
      <c r="O90" s="161"/>
    </row>
    <row r="91" spans="1:15" ht="15.95" customHeight="1" x14ac:dyDescent="0.15">
      <c r="A91" s="52" t="s">
        <v>18</v>
      </c>
      <c r="B91" s="16" t="s">
        <v>16</v>
      </c>
      <c r="C91" s="184" t="s">
        <v>19</v>
      </c>
      <c r="D91" s="220"/>
      <c r="E91" s="220"/>
      <c r="F91" s="220"/>
      <c r="G91" s="182"/>
      <c r="H91" s="16" t="s">
        <v>161</v>
      </c>
      <c r="I91" s="16" t="s">
        <v>162</v>
      </c>
      <c r="J91" s="184" t="s">
        <v>69</v>
      </c>
      <c r="K91" s="182"/>
      <c r="L91" s="106" t="s">
        <v>22</v>
      </c>
      <c r="M91" s="107" t="s">
        <v>23</v>
      </c>
      <c r="N91" s="16" t="s">
        <v>71</v>
      </c>
      <c r="O91" s="108" t="s">
        <v>25</v>
      </c>
    </row>
    <row r="92" spans="1:15" ht="15.95" customHeight="1" x14ac:dyDescent="0.15">
      <c r="A92" s="34" t="s">
        <v>163</v>
      </c>
      <c r="B92" s="35" t="s">
        <v>164</v>
      </c>
      <c r="C92" s="35"/>
      <c r="D92" s="35"/>
      <c r="E92" s="35"/>
      <c r="F92" s="35"/>
      <c r="G92" s="35"/>
      <c r="H92" s="35"/>
      <c r="I92" s="35"/>
      <c r="J92" s="88"/>
      <c r="K92" s="88"/>
      <c r="L92" s="88"/>
      <c r="M92" s="89"/>
      <c r="N92" s="35"/>
      <c r="O92" s="90"/>
    </row>
    <row r="93" spans="1:15" ht="15.95" customHeight="1" x14ac:dyDescent="0.15">
      <c r="A93" s="55" t="s">
        <v>165</v>
      </c>
      <c r="B93" s="145" t="s">
        <v>166</v>
      </c>
      <c r="C93" s="206" t="s">
        <v>167</v>
      </c>
      <c r="D93" s="206"/>
      <c r="E93" s="206"/>
      <c r="F93" s="206"/>
      <c r="G93" s="206"/>
      <c r="H93" s="56" t="s">
        <v>168</v>
      </c>
      <c r="I93" s="56" t="s">
        <v>169</v>
      </c>
      <c r="J93" s="207"/>
      <c r="K93" s="207"/>
      <c r="L93" s="65" t="s">
        <v>170</v>
      </c>
      <c r="M93" s="127"/>
      <c r="N93" s="128">
        <f>J93*M93</f>
        <v>0</v>
      </c>
      <c r="O93" s="117"/>
    </row>
    <row r="94" spans="1:15" ht="15.95" customHeight="1" x14ac:dyDescent="0.15">
      <c r="A94" s="41" t="s">
        <v>171</v>
      </c>
      <c r="B94" s="136" t="s">
        <v>172</v>
      </c>
      <c r="C94" s="208" t="s">
        <v>173</v>
      </c>
      <c r="D94" s="208"/>
      <c r="E94" s="208"/>
      <c r="F94" s="208"/>
      <c r="G94" s="208"/>
      <c r="H94" s="43"/>
      <c r="I94" s="43"/>
      <c r="J94" s="209"/>
      <c r="K94" s="209"/>
      <c r="L94" s="70" t="s">
        <v>170</v>
      </c>
      <c r="M94" s="71"/>
      <c r="N94" s="72">
        <f t="shared" ref="N94:N96" si="9">J94*M94</f>
        <v>0</v>
      </c>
      <c r="O94" s="76"/>
    </row>
    <row r="95" spans="1:15" ht="15.95" hidden="1" customHeight="1" x14ac:dyDescent="0.15">
      <c r="A95" s="41" t="s">
        <v>174</v>
      </c>
      <c r="B95" s="136" t="s">
        <v>175</v>
      </c>
      <c r="C95" s="208" t="s">
        <v>173</v>
      </c>
      <c r="D95" s="208"/>
      <c r="E95" s="208"/>
      <c r="F95" s="208"/>
      <c r="G95" s="208"/>
      <c r="H95" s="43"/>
      <c r="I95" s="43"/>
      <c r="J95" s="209"/>
      <c r="K95" s="209"/>
      <c r="L95" s="70" t="s">
        <v>170</v>
      </c>
      <c r="M95" s="71"/>
      <c r="N95" s="72">
        <f t="shared" si="9"/>
        <v>0</v>
      </c>
      <c r="O95" s="76"/>
    </row>
    <row r="96" spans="1:15" ht="15.95" hidden="1" customHeight="1" x14ac:dyDescent="0.15">
      <c r="A96" s="41" t="s">
        <v>176</v>
      </c>
      <c r="B96" s="136" t="s">
        <v>177</v>
      </c>
      <c r="C96" s="208" t="s">
        <v>173</v>
      </c>
      <c r="D96" s="208"/>
      <c r="E96" s="208"/>
      <c r="F96" s="208"/>
      <c r="G96" s="208"/>
      <c r="H96" s="43"/>
      <c r="I96" s="43"/>
      <c r="J96" s="209"/>
      <c r="K96" s="209"/>
      <c r="L96" s="70" t="s">
        <v>170</v>
      </c>
      <c r="M96" s="71"/>
      <c r="N96" s="72">
        <f t="shared" si="9"/>
        <v>0</v>
      </c>
      <c r="O96" s="76"/>
    </row>
    <row r="97" spans="1:15" ht="15.95" customHeight="1" x14ac:dyDescent="0.15">
      <c r="A97" s="44"/>
      <c r="B97" s="146" t="s">
        <v>153</v>
      </c>
      <c r="C97" s="210" t="s">
        <v>178</v>
      </c>
      <c r="D97" s="210"/>
      <c r="E97" s="210"/>
      <c r="F97" s="210"/>
      <c r="G97" s="210"/>
      <c r="H97" s="210"/>
      <c r="I97" s="210"/>
      <c r="J97" s="210"/>
      <c r="K97" s="210"/>
      <c r="L97" s="210"/>
      <c r="M97" s="163">
        <v>0.03</v>
      </c>
      <c r="N97" s="100">
        <f>SUM(N93,N96)*M97</f>
        <v>0</v>
      </c>
      <c r="O97" s="101"/>
    </row>
    <row r="98" spans="1:15" ht="15.95" customHeight="1" x14ac:dyDescent="0.15">
      <c r="A98" s="143" t="s">
        <v>68</v>
      </c>
      <c r="B98" s="144"/>
      <c r="C98" s="144"/>
      <c r="D98" s="144"/>
      <c r="E98" s="144"/>
      <c r="F98" s="144"/>
      <c r="G98" s="144"/>
      <c r="H98" s="144"/>
      <c r="I98" s="144"/>
      <c r="J98" s="158"/>
      <c r="K98" s="158"/>
      <c r="L98" s="158"/>
      <c r="M98" s="159"/>
      <c r="N98" s="160">
        <f>SUM(N93:N97)</f>
        <v>0</v>
      </c>
      <c r="O98" s="161"/>
    </row>
    <row r="99" spans="1:15" ht="15.95" customHeight="1" x14ac:dyDescent="0.15">
      <c r="A99" s="52" t="s">
        <v>18</v>
      </c>
      <c r="B99" s="16" t="s">
        <v>16</v>
      </c>
      <c r="C99" s="182" t="s">
        <v>19</v>
      </c>
      <c r="D99" s="183"/>
      <c r="E99" s="183"/>
      <c r="F99" s="183"/>
      <c r="G99" s="183"/>
      <c r="H99" s="183"/>
      <c r="I99" s="183"/>
      <c r="J99" s="184" t="s">
        <v>20</v>
      </c>
      <c r="K99" s="182"/>
      <c r="L99" s="106" t="s">
        <v>22</v>
      </c>
      <c r="M99" s="107" t="s">
        <v>23</v>
      </c>
      <c r="N99" s="16" t="s">
        <v>71</v>
      </c>
      <c r="O99" s="108" t="s">
        <v>25</v>
      </c>
    </row>
    <row r="100" spans="1:15" ht="15.95" customHeight="1" x14ac:dyDescent="0.15">
      <c r="A100" s="140" t="s">
        <v>179</v>
      </c>
      <c r="B100" s="35" t="s">
        <v>180</v>
      </c>
      <c r="C100" s="35"/>
      <c r="D100" s="35"/>
      <c r="E100" s="35"/>
      <c r="F100" s="35"/>
      <c r="G100" s="35"/>
      <c r="H100" s="35"/>
      <c r="I100" s="35"/>
      <c r="J100" s="88"/>
      <c r="K100" s="88"/>
      <c r="L100" s="88"/>
      <c r="M100" s="89"/>
      <c r="N100" s="35"/>
      <c r="O100" s="90"/>
    </row>
    <row r="101" spans="1:15" ht="15.95" customHeight="1" x14ac:dyDescent="0.15">
      <c r="A101" s="141" t="s">
        <v>181</v>
      </c>
      <c r="B101" s="142" t="s">
        <v>180</v>
      </c>
      <c r="C101" s="185"/>
      <c r="D101" s="186"/>
      <c r="E101" s="186"/>
      <c r="F101" s="186"/>
      <c r="G101" s="186"/>
      <c r="H101" s="186"/>
      <c r="I101" s="187"/>
      <c r="J101" s="188">
        <f>SUM(N82,N86,N90,N98)</f>
        <v>17016</v>
      </c>
      <c r="K101" s="189"/>
      <c r="L101" s="155"/>
      <c r="M101" s="156">
        <v>0.06</v>
      </c>
      <c r="N101" s="176">
        <f>J101*M101</f>
        <v>1020.9599999999999</v>
      </c>
      <c r="O101" s="157"/>
    </row>
    <row r="102" spans="1:15" ht="15.95" customHeight="1" x14ac:dyDescent="0.15">
      <c r="A102" s="138" t="s">
        <v>68</v>
      </c>
      <c r="B102" s="139"/>
      <c r="C102" s="139"/>
      <c r="D102" s="139"/>
      <c r="E102" s="139"/>
      <c r="F102" s="139"/>
      <c r="G102" s="139"/>
      <c r="H102" s="139"/>
      <c r="I102" s="139"/>
      <c r="J102" s="152"/>
      <c r="K102" s="152"/>
      <c r="L102" s="152"/>
      <c r="M102" s="153"/>
      <c r="N102" s="175">
        <f>SUM(N101,J101)</f>
        <v>18036.96</v>
      </c>
      <c r="O102" s="154"/>
    </row>
    <row r="103" spans="1:15" ht="15.95" customHeight="1" x14ac:dyDescent="0.15">
      <c r="A103" s="30"/>
      <c r="B103" s="31" t="s">
        <v>182</v>
      </c>
      <c r="C103" s="31"/>
      <c r="D103" s="31"/>
      <c r="E103" s="31"/>
      <c r="F103" s="31"/>
      <c r="G103" s="31"/>
      <c r="H103" s="31"/>
      <c r="I103" s="31"/>
      <c r="J103" s="82"/>
      <c r="K103" s="82"/>
      <c r="L103" s="82"/>
      <c r="M103" s="164"/>
      <c r="N103" s="165"/>
      <c r="O103" s="166"/>
    </row>
    <row r="104" spans="1:15" ht="15" customHeight="1" x14ac:dyDescent="0.15"/>
    <row r="105" spans="1:15" ht="15" customHeight="1" x14ac:dyDescent="0.15"/>
    <row r="106" spans="1:15" ht="15" customHeight="1" x14ac:dyDescent="0.15"/>
    <row r="107" spans="1:15" ht="15" customHeight="1" x14ac:dyDescent="0.15"/>
    <row r="108" spans="1:15" ht="15" customHeight="1" x14ac:dyDescent="0.15"/>
    <row r="109" spans="1:15" ht="15" customHeight="1" x14ac:dyDescent="0.15"/>
    <row r="110" spans="1:15" ht="15" customHeight="1" x14ac:dyDescent="0.15"/>
    <row r="111" spans="1:15" ht="15" customHeight="1" x14ac:dyDescent="0.15"/>
    <row r="112" spans="1:15" ht="15" customHeight="1" x14ac:dyDescent="0.15"/>
    <row r="113" spans="1:5" ht="15" customHeight="1" x14ac:dyDescent="0.15"/>
    <row r="114" spans="1:5" ht="15" customHeight="1" x14ac:dyDescent="0.15"/>
    <row r="115" spans="1:5" ht="15" customHeight="1" x14ac:dyDescent="0.15"/>
    <row r="116" spans="1:5" ht="15" customHeight="1" x14ac:dyDescent="0.15"/>
    <row r="117" spans="1:5" ht="15" customHeight="1" x14ac:dyDescent="0.15"/>
    <row r="118" spans="1:5" ht="15" customHeight="1" x14ac:dyDescent="0.15"/>
    <row r="119" spans="1:5" ht="15" customHeight="1" x14ac:dyDescent="0.15"/>
    <row r="120" spans="1:5" ht="15" customHeight="1" x14ac:dyDescent="0.15"/>
    <row r="121" spans="1:5" ht="15" customHeight="1" x14ac:dyDescent="0.15"/>
    <row r="122" spans="1:5" ht="15" customHeight="1" x14ac:dyDescent="0.15"/>
    <row r="123" spans="1:5" ht="15" customHeight="1" x14ac:dyDescent="0.15"/>
    <row r="124" spans="1:5" ht="15" customHeight="1" x14ac:dyDescent="0.15"/>
    <row r="125" spans="1:5" ht="15" customHeight="1" x14ac:dyDescent="0.15"/>
    <row r="126" spans="1:5" ht="15" customHeight="1" x14ac:dyDescent="0.15"/>
    <row r="127" spans="1:5" ht="15" customHeight="1" x14ac:dyDescent="0.15">
      <c r="A127" s="147"/>
      <c r="B127" s="147"/>
      <c r="C127" s="147"/>
      <c r="D127" s="148"/>
      <c r="E127" s="149"/>
    </row>
    <row r="128" spans="1:5" ht="15" customHeight="1" x14ac:dyDescent="0.15">
      <c r="A128" s="147" t="s">
        <v>183</v>
      </c>
      <c r="B128" s="147" t="s">
        <v>184</v>
      </c>
      <c r="C128" s="147" t="s">
        <v>168</v>
      </c>
      <c r="D128" s="148" t="s">
        <v>169</v>
      </c>
      <c r="E128" s="149" t="s">
        <v>185</v>
      </c>
    </row>
    <row r="129" spans="1:5" ht="15" customHeight="1" x14ac:dyDescent="0.15">
      <c r="A129" s="147" t="s">
        <v>33</v>
      </c>
      <c r="B129" s="147" t="s">
        <v>186</v>
      </c>
      <c r="C129" s="147" t="s">
        <v>187</v>
      </c>
      <c r="D129" s="148" t="s">
        <v>188</v>
      </c>
      <c r="E129" s="149" t="s">
        <v>76</v>
      </c>
    </row>
    <row r="130" spans="1:5" ht="15" customHeight="1" x14ac:dyDescent="0.15">
      <c r="A130" s="147"/>
      <c r="B130" s="147" t="s">
        <v>189</v>
      </c>
      <c r="C130" s="147" t="s">
        <v>190</v>
      </c>
      <c r="D130" s="148"/>
      <c r="E130" s="149" t="s">
        <v>191</v>
      </c>
    </row>
    <row r="131" spans="1:5" ht="15" customHeight="1" x14ac:dyDescent="0.15">
      <c r="A131" s="147">
        <v>1</v>
      </c>
      <c r="B131" s="147"/>
    </row>
    <row r="132" spans="1:5" ht="15" customHeight="1" x14ac:dyDescent="0.15">
      <c r="A132" s="147">
        <f>A131+1</f>
        <v>2</v>
      </c>
      <c r="B132" s="147"/>
    </row>
    <row r="133" spans="1:5" ht="15" customHeight="1" x14ac:dyDescent="0.15">
      <c r="A133" s="147">
        <f t="shared" ref="A133:A161" si="10">A132+1</f>
        <v>3</v>
      </c>
      <c r="B133" s="147"/>
    </row>
    <row r="134" spans="1:5" ht="15" customHeight="1" x14ac:dyDescent="0.15">
      <c r="A134" s="147">
        <f t="shared" si="10"/>
        <v>4</v>
      </c>
      <c r="B134" s="147"/>
    </row>
    <row r="135" spans="1:5" ht="15" customHeight="1" x14ac:dyDescent="0.15">
      <c r="A135" s="147">
        <f t="shared" si="10"/>
        <v>5</v>
      </c>
      <c r="B135" s="147"/>
    </row>
    <row r="136" spans="1:5" ht="15" customHeight="1" x14ac:dyDescent="0.15">
      <c r="A136" s="147">
        <f t="shared" si="10"/>
        <v>6</v>
      </c>
      <c r="B136" s="147"/>
    </row>
    <row r="137" spans="1:5" ht="15" customHeight="1" x14ac:dyDescent="0.15">
      <c r="A137" s="147">
        <f t="shared" si="10"/>
        <v>7</v>
      </c>
      <c r="B137" s="147"/>
    </row>
    <row r="138" spans="1:5" ht="15" customHeight="1" x14ac:dyDescent="0.15">
      <c r="A138" s="147">
        <f t="shared" si="10"/>
        <v>8</v>
      </c>
      <c r="B138" s="147"/>
    </row>
    <row r="139" spans="1:5" ht="15" customHeight="1" x14ac:dyDescent="0.15">
      <c r="A139" s="147">
        <f t="shared" si="10"/>
        <v>9</v>
      </c>
      <c r="B139" s="147"/>
    </row>
    <row r="140" spans="1:5" ht="15" customHeight="1" x14ac:dyDescent="0.15">
      <c r="A140" s="147">
        <f t="shared" si="10"/>
        <v>10</v>
      </c>
      <c r="B140" s="147"/>
    </row>
    <row r="141" spans="1:5" ht="15" customHeight="1" x14ac:dyDescent="0.15">
      <c r="A141" s="147">
        <f t="shared" si="10"/>
        <v>11</v>
      </c>
      <c r="B141" s="147"/>
    </row>
    <row r="142" spans="1:5" ht="15" customHeight="1" x14ac:dyDescent="0.15">
      <c r="A142" s="147">
        <f t="shared" si="10"/>
        <v>12</v>
      </c>
      <c r="B142" s="147"/>
    </row>
    <row r="143" spans="1:5" ht="15" customHeight="1" x14ac:dyDescent="0.15">
      <c r="A143" s="147">
        <f t="shared" si="10"/>
        <v>13</v>
      </c>
      <c r="B143" s="147"/>
    </row>
    <row r="144" spans="1:5" ht="15" customHeight="1" x14ac:dyDescent="0.15">
      <c r="A144" s="147">
        <f t="shared" si="10"/>
        <v>14</v>
      </c>
      <c r="B144" s="147"/>
    </row>
    <row r="145" spans="1:2" ht="15" customHeight="1" x14ac:dyDescent="0.15">
      <c r="A145" s="147">
        <f t="shared" si="10"/>
        <v>15</v>
      </c>
      <c r="B145" s="147"/>
    </row>
    <row r="146" spans="1:2" ht="15" customHeight="1" x14ac:dyDescent="0.15">
      <c r="A146" s="147">
        <f t="shared" si="10"/>
        <v>16</v>
      </c>
      <c r="B146" s="147"/>
    </row>
    <row r="147" spans="1:2" ht="15" customHeight="1" x14ac:dyDescent="0.15">
      <c r="A147" s="147">
        <f t="shared" si="10"/>
        <v>17</v>
      </c>
      <c r="B147" s="147"/>
    </row>
    <row r="148" spans="1:2" ht="15" customHeight="1" x14ac:dyDescent="0.15">
      <c r="A148" s="147">
        <f t="shared" si="10"/>
        <v>18</v>
      </c>
      <c r="B148" s="147"/>
    </row>
    <row r="149" spans="1:2" ht="15" customHeight="1" x14ac:dyDescent="0.15">
      <c r="A149" s="147">
        <f t="shared" si="10"/>
        <v>19</v>
      </c>
      <c r="B149" s="147"/>
    </row>
    <row r="150" spans="1:2" ht="15" customHeight="1" x14ac:dyDescent="0.15">
      <c r="A150" s="147">
        <f t="shared" si="10"/>
        <v>20</v>
      </c>
      <c r="B150" s="147"/>
    </row>
    <row r="151" spans="1:2" ht="15" customHeight="1" x14ac:dyDescent="0.15">
      <c r="A151" s="147">
        <f t="shared" si="10"/>
        <v>21</v>
      </c>
      <c r="B151" s="147"/>
    </row>
    <row r="152" spans="1:2" ht="15" customHeight="1" x14ac:dyDescent="0.15">
      <c r="A152" s="147">
        <f t="shared" si="10"/>
        <v>22</v>
      </c>
      <c r="B152" s="147"/>
    </row>
    <row r="153" spans="1:2" ht="15" customHeight="1" x14ac:dyDescent="0.15">
      <c r="A153" s="147">
        <f t="shared" si="10"/>
        <v>23</v>
      </c>
      <c r="B153" s="147"/>
    </row>
    <row r="154" spans="1:2" ht="15" customHeight="1" x14ac:dyDescent="0.15">
      <c r="A154" s="147">
        <f t="shared" si="10"/>
        <v>24</v>
      </c>
      <c r="B154" s="147"/>
    </row>
    <row r="155" spans="1:2" ht="15" customHeight="1" x14ac:dyDescent="0.15">
      <c r="A155" s="147">
        <f t="shared" si="10"/>
        <v>25</v>
      </c>
      <c r="B155" s="147"/>
    </row>
    <row r="156" spans="1:2" ht="15" customHeight="1" x14ac:dyDescent="0.15">
      <c r="A156" s="147">
        <f t="shared" si="10"/>
        <v>26</v>
      </c>
      <c r="B156" s="147"/>
    </row>
    <row r="157" spans="1:2" ht="15" customHeight="1" x14ac:dyDescent="0.15">
      <c r="A157" s="147">
        <f t="shared" si="10"/>
        <v>27</v>
      </c>
      <c r="B157" s="147"/>
    </row>
    <row r="158" spans="1:2" ht="15" customHeight="1" x14ac:dyDescent="0.15">
      <c r="A158" s="147">
        <f t="shared" si="10"/>
        <v>28</v>
      </c>
      <c r="B158" s="147"/>
    </row>
    <row r="159" spans="1:2" ht="15" customHeight="1" x14ac:dyDescent="0.15">
      <c r="A159" s="147">
        <f t="shared" si="10"/>
        <v>29</v>
      </c>
      <c r="B159" s="147"/>
    </row>
    <row r="160" spans="1:2" ht="15" customHeight="1" x14ac:dyDescent="0.15">
      <c r="A160" s="147">
        <f t="shared" si="10"/>
        <v>30</v>
      </c>
      <c r="B160" s="147"/>
    </row>
    <row r="161" spans="1:2" ht="15" customHeight="1" x14ac:dyDescent="0.15">
      <c r="A161" s="147">
        <f t="shared" si="10"/>
        <v>31</v>
      </c>
      <c r="B161" s="147"/>
    </row>
    <row r="162" spans="1:2" ht="15" customHeight="1" x14ac:dyDescent="0.15"/>
    <row r="163" spans="1:2" ht="15" customHeight="1" x14ac:dyDescent="0.15"/>
    <row r="164" spans="1:2" ht="15" customHeight="1" x14ac:dyDescent="0.15"/>
    <row r="165" spans="1:2" ht="15" customHeight="1" x14ac:dyDescent="0.15"/>
    <row r="166" spans="1:2" ht="15" customHeight="1" x14ac:dyDescent="0.15"/>
    <row r="167" spans="1:2" ht="15" customHeight="1" x14ac:dyDescent="0.15"/>
    <row r="168" spans="1:2" ht="15" customHeight="1" x14ac:dyDescent="0.15"/>
    <row r="169" spans="1:2" ht="15" customHeight="1" x14ac:dyDescent="0.15"/>
    <row r="170" spans="1:2" ht="15" customHeight="1" x14ac:dyDescent="0.15"/>
    <row r="171" spans="1:2" ht="15" customHeight="1" x14ac:dyDescent="0.15"/>
    <row r="172" spans="1:2" ht="15" customHeight="1" x14ac:dyDescent="0.15"/>
    <row r="173" spans="1:2" ht="15" customHeight="1" x14ac:dyDescent="0.15"/>
    <row r="174" spans="1:2" ht="15" customHeight="1" x14ac:dyDescent="0.15"/>
    <row r="175" spans="1:2" ht="15" customHeight="1" x14ac:dyDescent="0.15"/>
    <row r="176" spans="1:2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</sheetData>
  <mergeCells count="117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G57"/>
    <mergeCell ref="C58:G58"/>
    <mergeCell ref="C59:G59"/>
    <mergeCell ref="C61:I61"/>
    <mergeCell ref="J61:K61"/>
    <mergeCell ref="C63:I63"/>
    <mergeCell ref="J63:K63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5:I75"/>
    <mergeCell ref="C77:I77"/>
    <mergeCell ref="C78:I78"/>
    <mergeCell ref="C94:G94"/>
    <mergeCell ref="J94:K94"/>
    <mergeCell ref="C95:G95"/>
    <mergeCell ref="J95:K95"/>
    <mergeCell ref="C96:G96"/>
    <mergeCell ref="J96:K96"/>
    <mergeCell ref="C97:L97"/>
    <mergeCell ref="C79:I79"/>
    <mergeCell ref="C80:I80"/>
    <mergeCell ref="C83:I83"/>
    <mergeCell ref="J83:K83"/>
    <mergeCell ref="C85:I85"/>
    <mergeCell ref="J85:K85"/>
    <mergeCell ref="C87:I87"/>
    <mergeCell ref="C89:I89"/>
    <mergeCell ref="C91:G91"/>
    <mergeCell ref="J91:K91"/>
    <mergeCell ref="C99:I99"/>
    <mergeCell ref="J99:K99"/>
    <mergeCell ref="C101:I101"/>
    <mergeCell ref="J101:K101"/>
    <mergeCell ref="A10:A14"/>
    <mergeCell ref="A15:A16"/>
    <mergeCell ref="A17:A18"/>
    <mergeCell ref="A19:A20"/>
    <mergeCell ref="A21:A26"/>
    <mergeCell ref="A27:A32"/>
    <mergeCell ref="A44:A46"/>
    <mergeCell ref="A47:A51"/>
    <mergeCell ref="A52:A56"/>
    <mergeCell ref="A57:A59"/>
    <mergeCell ref="B10:B14"/>
    <mergeCell ref="B15:B16"/>
    <mergeCell ref="B17:B18"/>
    <mergeCell ref="B19:B20"/>
    <mergeCell ref="B44:B46"/>
    <mergeCell ref="B47:B51"/>
    <mergeCell ref="B52:B56"/>
    <mergeCell ref="B57:B59"/>
    <mergeCell ref="C93:G93"/>
    <mergeCell ref="J93:K93"/>
  </mergeCells>
  <phoneticPr fontId="18" type="noConversion"/>
  <dataValidations count="7">
    <dataValidation type="list" allowBlank="1" showInputMessage="1" showErrorMessage="1" sqref="C36:C40" xr:uid="{00000000-0002-0000-0000-000000000000}">
      <formula1>$E$127:$E$130</formula1>
    </dataValidation>
    <dataValidation type="list" allowBlank="1" showInputMessage="1" showErrorMessage="1" sqref="D10:D20 D36:D40" xr:uid="{00000000-0002-0000-0000-000001000000}">
      <formula1>$A$130:$A$142</formula1>
    </dataValidation>
    <dataValidation type="list" allowBlank="1" showInputMessage="1" showErrorMessage="1" sqref="F10:F20 F36:F40" xr:uid="{00000000-0002-0000-0000-000002000000}">
      <formula1>$A$130:$A$161</formula1>
    </dataValidation>
    <dataValidation type="list" allowBlank="1" showInputMessage="1" showErrorMessage="1" sqref="H36:H40" xr:uid="{00000000-0002-0000-0000-000003000000}">
      <formula1>$A$128:$A$129</formula1>
    </dataValidation>
    <dataValidation type="list" allowBlank="1" showInputMessage="1" showErrorMessage="1" sqref="H57:H59" xr:uid="{00000000-0002-0000-0000-000004000000}">
      <formula1>$B$128:$B$130</formula1>
    </dataValidation>
    <dataValidation type="list" allowBlank="1" showInputMessage="1" showErrorMessage="1" sqref="H93:H96" xr:uid="{00000000-0002-0000-0000-000005000000}">
      <formula1>$C$127:$C$130</formula1>
    </dataValidation>
    <dataValidation type="list" allowBlank="1" showInputMessage="1" showErrorMessage="1" sqref="I93:I96" xr:uid="{00000000-0002-0000-0000-000006000000}">
      <formula1>$D$127:$D$129</formula1>
    </dataValidation>
  </dataValidations>
  <printOptions horizontalCentered="1"/>
  <pageMargins left="0.51180555555555596" right="0.51180555555555596" top="0.74791666666666701" bottom="0.55000000000000004" header="0.31388888888888899" footer="0.31388888888888899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9" sqref="B9"/>
    </sheetView>
  </sheetViews>
  <sheetFormatPr defaultColWidth="9" defaultRowHeight="13.5" x14ac:dyDescent="0.15"/>
  <cols>
    <col min="2" max="2" width="132.875" customWidth="1"/>
  </cols>
  <sheetData>
    <row r="1" spans="1:2" x14ac:dyDescent="0.15">
      <c r="A1" s="1">
        <v>1</v>
      </c>
      <c r="B1" s="2" t="s">
        <v>192</v>
      </c>
    </row>
    <row r="2" spans="1:2" x14ac:dyDescent="0.15">
      <c r="A2" s="1">
        <v>2</v>
      </c>
      <c r="B2" s="3" t="s">
        <v>193</v>
      </c>
    </row>
    <row r="3" spans="1:2" x14ac:dyDescent="0.15">
      <c r="A3" s="1">
        <v>3</v>
      </c>
      <c r="B3" s="2" t="s">
        <v>194</v>
      </c>
    </row>
    <row r="4" spans="1:2" x14ac:dyDescent="0.15">
      <c r="A4" s="1">
        <v>4</v>
      </c>
      <c r="B4" s="3" t="s">
        <v>195</v>
      </c>
    </row>
    <row r="5" spans="1:2" x14ac:dyDescent="0.15">
      <c r="A5" s="1">
        <v>5</v>
      </c>
      <c r="B5" s="2" t="s">
        <v>196</v>
      </c>
    </row>
    <row r="6" spans="1:2" x14ac:dyDescent="0.15">
      <c r="A6" s="1">
        <v>6</v>
      </c>
      <c r="B6" s="2" t="s">
        <v>197</v>
      </c>
    </row>
    <row r="7" spans="1:2" x14ac:dyDescent="0.15">
      <c r="A7" s="1">
        <v>7</v>
      </c>
      <c r="B7" s="4" t="s">
        <v>198</v>
      </c>
    </row>
  </sheetData>
  <phoneticPr fontId="18" type="noConversion"/>
  <pageMargins left="0.69930555555555596" right="0.69930555555555596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?><p:properties xmlns:p="http://schemas.microsoft.com/office/2006/metadata/properties" xmlns:xsi="http://www.w3.org/2001/XMLSchema-instance" xmlns:pc="http://schemas.microsoft.com/office/infopath/2007/PartnerControls"><documentManagement><TaxCatchAll xmlns="82b4c3d6-c2e3-4d21-8ede-9f5db688bb4f"/><_x6587__x6863__x7c7b__x522b_ xmlns="$ListId:Shared Documents;" xsi:nil="true"/></documentManagement>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?><ct:contentTypeSchema ct:_="" ma:_="" ma:contentTypeName="文档" ma:contentTypeID="0x010100F56F1F9B10126645A938A2C172AAEF0A" ma:contentTypeVersion="" ma:contentTypeDescription="新建文档。" ma:contentTypeScope="" ma:versionID="00f47992df8d857353dac75c08b64fe1" xmlns:ct="http://schemas.microsoft.com/office/2006/metadata/contentType" xmlns:ma="http://schemas.microsoft.com/office/2006/metadata/properties/metaAttributes">
<xsd:schema targetNamespace="http://schemas.microsoft.com/office/2006/metadata/properties" ma:root="true" ma:fieldsID="01ea3dbb3c10799ba2c9927a263a4dbe" ns2:_="" ns3:_="" xmlns:xsd="http://www.w3.org/2001/XMLSchema" xmlns:xs="http://www.w3.org/2001/XMLSchema" xmlns:p="http://schemas.microsoft.com/office/2006/metadata/properties" xmlns:ns2="82b4c3d6-c2e3-4d21-8ede-9f5db688bb4f" xmlns:ns3="$ListId:Shared Documents;">
<xsd:import namespace="82b4c3d6-c2e3-4d21-8ede-9f5db688bb4f"/>
<xsd:import namespace="$ListId:Shared Documents;"/>
<xsd:element name="properties">
<xsd:complexType>
<xsd:sequence>
<xsd:element name="documentManagement">
<xsd:complexType>
<xsd:all>
<xsd:element ref="ns2:TaxCatchAll" minOccurs="0"/>
<xsd:element ref="ns3:_x6587__x6863__x7c7b__x522b_" minOccurs="0"/>
</xsd:all>
</xsd:complexType>
</xsd:element>
</xsd:sequence>
</xsd:complexType>
</xsd:element>
</xsd:schema>
<xsd:schema targetNamespace="82b4c3d6-c2e3-4d21-8ede-9f5db688bb4f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TaxCatchAll" ma:index="8" nillable="true" ma:displayName="“分类捕捉所有”列" ma:description="" ma:hidden="true" ma:list="{B4FEC24D-24D0-4F77-BE33-1C74C9721437}" ma:internalName="TaxCatchAll" ma:showField="CatchAllData" ma:web="{c6456ee4-e5e5-47ab-8f25-719d7e9bc3e6}">
<xsd:complexType>
<xsd:complexContent>
<xsd:extension base="dms:MultiChoiceLookup">
<xsd:sequence>
<xsd:element name="Value" type="dms:Lookup" maxOccurs="unbounded" minOccurs="0" nillable="true"/>
</xsd:sequence>
</xsd:extension>
</xsd:complexContent>
</xsd:complexType>
</xsd:element>
</xsd:schema>
<xsd:schema targetNamespace="$ListId:Shared Documents;" elementFormDefault="qualified" xmlns:xsd="http://www.w3.org/2001/XMLSchema" xmlns:xs="http://www.w3.org/2001/XMLSchema" xmlns:dms="http://schemas.microsoft.com/office/2006/documentManagement/types" xmlns:pc="http://schemas.microsoft.com/office/infopath/2007/PartnerControls">
<xsd:import namespace="http://schemas.microsoft.com/office/2006/documentManagement/types"/>
<xsd:import namespace="http://schemas.microsoft.com/office/infopath/2007/PartnerControls"/>
<xsd:element name="_x6587__x6863__x7c7b__x522b_" ma:index="9" nillable="true" ma:displayName="文档类别" ma:internalName="_x6587__x6863__x7c7b__x522b_">
<xsd:simpleType>
<xsd:restriction base="dms:Text">
<xsd:maxLength value="255"/>
</xsd:restriction>
</xsd:simpleType>
</xsd:element>
</xsd:schema>
<xsd:schema targetNamespace="http://schemas.openxmlformats.org/package/2006/metadata/core-properties" elementFormDefault="qualified" attributeFormDefault="unqualified" blockDefault="#all"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>
<xsd:import namespace="http://purl.org/dc/elements/1.1/" schemaLocation="http://dublincore.org/schemas/xmls/qdc/2003/04/02/dc.xsd"/>
<xsd:import namespace="http://purl.org/dc/terms/" schemaLocation="http://dublincore.org/schemas/xmls/qdc/2003/04/02/dcterms.xsd"/>
<xsd:element name="coreProperties" type="CT_coreProperties"/>
<xsd:complexType name="CT_coreProperties">
<xsd:all>
<xsd:element ref="dc:creator" minOccurs="0" maxOccurs="1"/>
<xsd:element ref="dcterms:created" minOccurs="0" maxOccurs="1"/>
<xsd:element ref="dc:identifier" minOccurs="0" maxOccurs="1"/>
<xsd:element name="contentType" minOccurs="0" maxOccurs="1" type="xsd:string" ma:index="0" ma:displayName="内容类型"/>
<xsd:element ref="dc:title" minOccurs="0" maxOccurs="1" ma:index="4" ma:displayName="标题"/>
<xsd:element ref="dc:subject" minOccurs="0" maxOccurs="1"/>
<xsd:element ref="dc:description" minOccurs="0" maxOccurs="1"/>
<xsd:element name="keywords" minOccurs="0" maxOccurs="1" type="xsd:string"/>
<xsd:element ref="dc:language" minOccurs="0" maxOccurs="1"/>
<xsd:element name="category" minOccurs="0" maxOccurs="1" type="xsd:string"/>
<xsd:element name="version" minOccurs="0" maxOccurs="1" type="xsd:string"/>
<xsd:element name="revision" minOccurs="0" maxOccurs="1" type="xsd:string">
<xsd:annotation>
<xsd:documentation>
                        This value indicates the number of saves or revisions. The application is responsible for updating this value after each revision.
                    </xsd:documentation>
</xsd:annotation>
</xsd:element>
<xsd:element name="lastModifiedBy" minOccurs="0" maxOccurs="1" type="xsd:string"/>
<xsd:element ref="dcterms:modified" minOccurs="0" maxOccurs="1"/>
<xsd:element name="contentStatus" minOccurs="0" maxOccurs="1" type="xsd:string"/>
</xsd:all>
</xsd:complexType>
</xsd:schema>
<xs:schema targetNamespace="http://schemas.microsoft.com/office/infopath/2007/PartnerControls" elementFormDefault="qualified" attributeFormDefault="unqualified" xmlns:pc="http://schemas.microsoft.com/office/infopath/2007/PartnerControls" xmlns:xs="http://www.w3.org/2001/XMLSchema">
<xs:element name="Person">
<xs:complexType>
<xs:sequence>
<xs:element ref="pc:DisplayName" minOccurs="0"></xs:element>
<xs:element ref="pc:AccountId" minOccurs="0"></xs:element>
<xs:element ref="pc:AccountType" minOccurs="0"></xs:element>
</xs:sequence>
</xs:complexType>
</xs:element>
<xs:element name="DisplayName" type="xs:string"></xs:element>
<xs:element name="AccountId" type="xs:string"></xs:element>
<xs:element name="AccountType" type="xs:string"></xs:element>
<xs:element name="BDCAssociatedEntity">
<xs:complexType>
<xs:sequence>
<xs:element ref="pc:BDCEntity" minOccurs="0" maxOccurs="unbounded"></xs:element>
</xs:sequence>
<xs:attribute ref="pc:EntityNamespace"></xs:attribute>
<xs:attribute ref="pc:EntityName"></xs:attribute>
<xs:attribute ref="pc:SystemInstanceName"></xs:attribute>
<xs:attribute ref="pc:AssociationName"></xs:attribute>
</xs:complexType>
</xs:element>
<xs:attribute name="EntityNamespace" type="xs:string"></xs:attribute>
<xs:attribute name="EntityName" type="xs:string"></xs:attribute>
<xs:attribute name="SystemInstanceName" type="xs:string"></xs:attribute>
<xs:attribute name="AssociationName" type="xs:string"></xs:attribute>
<xs:element name="BDCEntity">
<xs:complexType>
<xs:sequence>
<xs:element ref="pc:EntityDisplayName" minOccurs="0"></xs:element>
<xs:element ref="pc:EntityInstanceReference" minOccurs="0"></xs:element>
<xs:element ref="pc:EntityId1" minOccurs="0"></xs:element>
<xs:element ref="pc:EntityId2" minOccurs="0"></xs:element>
<xs:element ref="pc:EntityId3" minOccurs="0"></xs:element>
<xs:element ref="pc:EntityId4" minOccurs="0"></xs:element>
<xs:element ref="pc:EntityId5" minOccurs="0"></xs:element>
</xs:sequence>
</xs:complexType>
</xs:element>
<xs:element name="EntityDisplayName" type="xs:string"></xs:element>
<xs:element name="EntityInstanceReference" type="xs:string"></xs:element>
<xs:element name="EntityId1" type="xs:string"></xs:element>
<xs:element name="EntityId2" type="xs:string"></xs:element>
<xs:element name="EntityId3" type="xs:string"></xs:element>
<xs:element name="EntityId4" type="xs:string"></xs:element>
<xs:element name="EntityId5" type="xs:string"></xs:element>
<xs:element name="Terms">
<xs:complexType>
<xs:sequence>
<xs:element ref="pc:TermInfo" minOccurs="0" maxOccurs="unbounded"></xs:element>
</xs:sequence>
</xs:complexType>
</xs:element>
<xs:element name="TermInfo">
<xs:complexType>
<xs:sequence>
<xs:element ref="pc:TermName" minOccurs="0"></xs:element>
<xs:element ref="pc:TermId" minOccurs="0"></xs:element>
</xs:sequence>
</xs:complexType>
</xs:element>
<xs:element name="TermName" type="xs:string"></xs:element>
<xs:element name="TermId" type="xs:string"></xs:element>
</xs:schema>
</ct:contentTypeSchema>
</file>

<file path=customXml/itemProps1.xml><?xml version="1.0" encoding="utf-8"?>
<ds:datastoreItem xmlns:ds="http://schemas.openxmlformats.org/officeDocument/2006/customXml" ds:itemID="{B1C69E78-062B-4670-AFC8-E59E7C4931B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$ListId:Shared Documents;"/>
    <ds:schemaRef ds:uri="http://purl.org/dc/elements/1.1/"/>
    <ds:schemaRef ds:uri="http://schemas.microsoft.com/office/2006/metadata/properties"/>
    <ds:schemaRef ds:uri="82b4c3d6-c2e3-4d21-8ede-9f5db688bb4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29AFB024-8293-4ECD-908E-2C6C2EC1A0D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会议需求表（通用）</vt:lpstr>
      <vt:lpstr>需求说明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</dc:creator>
  <cp:lastModifiedBy>马丽娜</cp:lastModifiedBy>
  <dcterms:created xsi:type="dcterms:W3CDTF">2006-09-13T11:21:00Z</dcterms:created>
  <dcterms:modified xsi:type="dcterms:W3CDTF">2019-01-24T09:03:35Z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2052-11.1.0.8306</vt:lpwstr>
  </property>
</Properties>
</file>