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86139\Desktop\"/>
    </mc:Choice>
  </mc:AlternateContent>
  <xr:revisionPtr revIDLastSave="0" documentId="13_ncr:1_{01E9B541-B7EB-4A64-9991-BA377B421510}" xr6:coauthVersionLast="41" xr6:coauthVersionMax="41" xr10:uidLastSave="{00000000-0000-0000-0000-000000000000}"/>
  <bookViews>
    <workbookView xWindow="-110" yWindow="-110" windowWidth="19420" windowHeight="10420" xr2:uid="{00000000-000D-0000-FFFF-FFFF00000000}"/>
  </bookViews>
  <sheets>
    <sheet name="旅行社" sheetId="16" r:id="rId1"/>
    <sheet name="希尔顿" sheetId="8" state="hidden" r:id="rId2"/>
  </sheets>
  <calcPr calcId="181029"/>
</workbook>
</file>

<file path=xl/calcChain.xml><?xml version="1.0" encoding="utf-8"?>
<calcChain xmlns="http://schemas.openxmlformats.org/spreadsheetml/2006/main">
  <c r="G16" i="16" l="1"/>
  <c r="G8" i="16" l="1"/>
  <c r="G9" i="16"/>
  <c r="G10" i="16"/>
  <c r="G11" i="16"/>
  <c r="G12" i="16"/>
  <c r="G13" i="16"/>
  <c r="G15" i="16"/>
  <c r="G17" i="16"/>
  <c r="G18" i="16" l="1"/>
  <c r="G19" i="16" s="1"/>
  <c r="G20" i="16" s="1"/>
  <c r="G41" i="8"/>
  <c r="G14" i="8"/>
  <c r="G38" i="8"/>
  <c r="G37" i="8"/>
  <c r="G36" i="8"/>
  <c r="G35" i="8"/>
  <c r="G34" i="8"/>
  <c r="G33" i="8"/>
  <c r="G32" i="8"/>
  <c r="G31" i="8"/>
  <c r="G30" i="8"/>
  <c r="G29" i="8"/>
  <c r="G28" i="8"/>
  <c r="G27" i="8"/>
  <c r="G26" i="8"/>
  <c r="G25" i="8"/>
  <c r="G24" i="8"/>
  <c r="G23" i="8"/>
  <c r="G22" i="8"/>
  <c r="G21" i="8"/>
  <c r="G9" i="8"/>
  <c r="G10" i="8"/>
  <c r="G11" i="8"/>
  <c r="G12" i="8"/>
  <c r="G13" i="8"/>
  <c r="G15" i="8"/>
  <c r="G16" i="8"/>
  <c r="G17" i="8"/>
  <c r="G19" i="8"/>
  <c r="G40" i="8"/>
  <c r="G43" i="8"/>
  <c r="G44" i="8"/>
  <c r="G45" i="8"/>
  <c r="G46" i="8" l="1"/>
  <c r="G47" i="8"/>
  <c r="G48" i="8" s="1"/>
  <c r="G49" i="8" l="1"/>
</calcChain>
</file>

<file path=xl/sharedStrings.xml><?xml version="1.0" encoding="utf-8"?>
<sst xmlns="http://schemas.openxmlformats.org/spreadsheetml/2006/main" count="121" uniqueCount="102">
  <si>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</si>
  <si>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</si>
  <si>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</si>
  <si>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</si>
  <si>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</si>
  <si>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</si>
  <si>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</si>
  <si>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</si>
  <si>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</si>
  <si>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</si>
  <si>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</si>
  <si>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</si>
  <si>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</si>
  <si>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</si>
  <si>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</si>
  <si>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</si>
  <si>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</si>
  <si>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</si>
  <si>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</si>
  <si>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</si>
  <si>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</si>
  <si>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</si>
  <si>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</si>
  <si>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</si>
  <si>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</si>
  <si>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</si>
  <si>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</si>
  <si>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</si>
  <si>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</si>
  <si>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</si>
  <si>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</si>
  <si>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</si>
  <si>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</si>
  <si>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</si>
  <si>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</si>
  <si>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</si>
  <si>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</si>
  <si>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</si>
  <si>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</si>
  <si>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</si>
  <si>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</si>
  <si>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</si>
  <si>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</si>
  <si>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</si>
  <si>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</si>
  <si>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</si>
  <si>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</si>
  <si>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</si>
  <si>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</si>
  <si>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</si>
  <si>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</si>
  <si>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</si>
  <si>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</si>
  <si>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</si>
  <si>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</si>
  <si>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</si>
  <si>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</si>
  <si>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</si>
  <si>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</si>
  <si>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</si>
  <si>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</si>
  <si>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</si>
  <si>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</si>
  <si>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</si>
  <si>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</si>
  <si>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1" type="noConversion"/>
  </si>
  <si>
    <t>Hotel-酒店住宿：</t>
    <phoneticPr fontId="1" type="noConversion"/>
  </si>
  <si>
    <t xml:space="preserve">项目 Item </t>
    <phoneticPr fontId="31" type="noConversion"/>
  </si>
  <si>
    <t>明细 Description</t>
    <phoneticPr fontId="31" type="noConversion"/>
  </si>
  <si>
    <t>单价 Unit Cost</t>
    <phoneticPr fontId="31" type="noConversion"/>
  </si>
  <si>
    <t>次数 Time</t>
    <phoneticPr fontId="31" type="noConversion"/>
  </si>
  <si>
    <t>数量 Qty.</t>
    <phoneticPr fontId="31" type="noConversion"/>
  </si>
  <si>
    <t>合计 Total</t>
    <phoneticPr fontId="1" type="noConversion"/>
  </si>
  <si>
    <t>备注 Remark</t>
    <phoneticPr fontId="1" type="noConversion"/>
  </si>
  <si>
    <t>房内welcome package：甜点、水果等Dessert, fruit, etc</t>
    <phoneticPr fontId="31" type="noConversion"/>
  </si>
  <si>
    <t>媒体自助晚餐
需均含软饮畅饮
media buffet dinner
soft drinks should be included</t>
    <phoneticPr fontId="31" type="noConversion"/>
  </si>
  <si>
    <t>媒体欢迎小食
welcome package</t>
    <phoneticPr fontId="31" type="noConversion"/>
  </si>
  <si>
    <t>房内
welcome package</t>
    <phoneticPr fontId="1"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</si>
  <si>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31" type="noConversion"/>
  </si>
  <si>
    <t>媒体桌餐午餐
需均含软饮畅饮
media lunch
soft drinks should be included</t>
    <phoneticPr fontId="31" type="noConversion"/>
  </si>
  <si>
    <t>媒体午餐/media lunch：
1、环境：干净、舒适、相对安静
2、菜品：符合大众口味</t>
    <phoneticPr fontId="31" type="noConversion"/>
  </si>
  <si>
    <t>Setup related/活动搭建相关</t>
  </si>
  <si>
    <t>全新一代凯迪拉克CT6媒体实拍</t>
    <phoneticPr fontId="1" type="noConversion"/>
  </si>
  <si>
    <t>2018.11.15</t>
    <phoneticPr fontId="31" type="noConversion"/>
  </si>
  <si>
    <t>11月14日大床房
one-bed room</t>
    <phoneticPr fontId="31" type="noConversion"/>
  </si>
  <si>
    <t>11月13日工作人员标间
Standard room</t>
    <phoneticPr fontId="31" type="noConversion"/>
  </si>
  <si>
    <t>11月14日-15日工作人员标间
Standard room</t>
    <phoneticPr fontId="31" type="noConversion"/>
  </si>
  <si>
    <t>酒店自助晚餐
Hotel buffet dinner
11月14日媒体自助晚餐</t>
    <phoneticPr fontId="31" type="noConversion"/>
  </si>
  <si>
    <t>媒体相关
Media Related
11月14日 39位媒体与10位媒体组相关人员陪同
In NOVr 14th，39 media and 10 media team member</t>
    <phoneticPr fontId="31" type="noConversion"/>
  </si>
  <si>
    <t>媒体桌餐午餐
media lunch
11月15日 49人</t>
    <phoneticPr fontId="31" type="noConversion"/>
  </si>
  <si>
    <t>制作费代付</t>
    <phoneticPr fontId="35" type="noConversion"/>
  </si>
  <si>
    <t>媒体相关
Media Related
33位外地媒体房间
33 OOT media rooms 
额外3份作为备份
3 extra packs as backup</t>
    <phoneticPr fontId="1" type="noConversion"/>
  </si>
  <si>
    <t>媒体相关
Media Related
11月15日 38位媒体与10位媒体组相关人员陪同
In Nov 15th,48 media and 12 media team member</t>
    <phoneticPr fontId="31" type="noConversion"/>
  </si>
  <si>
    <t xml:space="preserve">媒体相关
Media Related
33参加实拍媒体房间
33 Static Photo-Shooting media rooms
</t>
    <phoneticPr fontId="1" type="noConversion"/>
  </si>
  <si>
    <t xml:space="preserve">公关公司工作人员 
For PR AGENCY STAFF
</t>
    <phoneticPr fontId="31" type="noConversion"/>
  </si>
  <si>
    <t xml:space="preserve">VENUE:       广州大剧院           </t>
    <phoneticPr fontId="1" type="noConversion"/>
  </si>
  <si>
    <t>康辉集团北京国际会议展览有限公司</t>
    <phoneticPr fontId="1" type="noConversion"/>
  </si>
  <si>
    <t>全新一代凯迪拉克CT6媒体实拍</t>
    <phoneticPr fontId="1" type="noConversion"/>
  </si>
  <si>
    <t>2019.3.15</t>
    <phoneticPr fontId="1" type="noConversion"/>
  </si>
  <si>
    <t>总计（不含增值税6%）</t>
    <phoneticPr fontId="1" type="noConversion"/>
  </si>
  <si>
    <t>摄影费</t>
    <phoneticPr fontId="1" type="noConversion"/>
  </si>
  <si>
    <t>搭建费代付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</si>
</sst>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176" formatCode="#,##0_ "/>
    <numFmt numFmtId="177" formatCode="#,##0;[Red]#,##0"/>
    <numFmt numFmtId="178" formatCode="[$¥-804]#,##0;[Red][$¥-804]#,##0"/>
    <numFmt numFmtId="179" formatCode="#,##0_);[Red]\(#,##0\)"/>
    <numFmt numFmtId="180" formatCode="#,##0.00_);[Red]\(#,##0.00\)"/>
  </numFmts>
  <fonts count="36" x14ac:knownFonts="1">
    <font>
      <sz val="12"/>
      <name val="宋体"/>
      <charset val="134"/>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b/>
      <sz val="9"/>
      <color theme="0"/>
      <name val="微软雅黑"/>
      <family val="2"/>
      <charset val="134"/>
    </font>
    <font>
      <sz val="9"/>
      <color theme="0"/>
      <name val="微软雅黑"/>
      <family val="2"/>
      <charset val="134"/>
    </font>
    <font>
      <sz val="12"/>
      <name val="宋体"/>
      <family val="3"/>
      <charset val="134"/>
    </font>
    <font>
      <sz val="9"/>
      <name val="宋体"/>
      <family val="3"/>
      <charset val="134"/>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57">
    <xf numFmtId="0" fontId="0" fillId="0" borderId="0">
      <alignment vertical="center"/>
    </xf>
    <xf numFmtId="0" fontId="2" fillId="0" borderId="0" applyNumberFormat="0" applyBorder="0" applyAlignment="0" applyProtection="0">
      <alignment vertical="center"/>
    </xf>
    <xf numFmtId="0" fontId="25" fillId="0" borderId="0"/>
    <xf numFmtId="0" fontId="21"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10" borderId="0" applyNumberFormat="0" applyBorder="0" applyProtection="0">
      <alignment vertical="center"/>
    </xf>
    <xf numFmtId="0" fontId="4" fillId="11" borderId="0" applyNumberFormat="0" applyBorder="0" applyProtection="0">
      <alignment vertical="center"/>
    </xf>
    <xf numFmtId="0" fontId="4" fillId="12" borderId="0" applyNumberFormat="0" applyBorder="0" applyProtection="0">
      <alignment vertical="center"/>
    </xf>
    <xf numFmtId="0" fontId="4" fillId="5" borderId="0" applyNumberFormat="0" applyBorder="0" applyProtection="0">
      <alignment vertical="center"/>
    </xf>
    <xf numFmtId="0" fontId="4" fillId="10" borderId="0" applyNumberFormat="0" applyBorder="0" applyProtection="0">
      <alignment vertical="center"/>
    </xf>
    <xf numFmtId="0" fontId="4" fillId="13" borderId="0" applyNumberFormat="0" applyBorder="0" applyProtection="0">
      <alignment vertical="center"/>
    </xf>
    <xf numFmtId="0" fontId="5" fillId="14" borderId="0" applyNumberFormat="0" applyBorder="0" applyProtection="0">
      <alignment vertical="center"/>
    </xf>
    <xf numFmtId="0" fontId="5" fillId="11" borderId="0" applyNumberFormat="0" applyBorder="0" applyProtection="0">
      <alignment vertical="center"/>
    </xf>
    <xf numFmtId="0" fontId="5" fillId="12"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5" fillId="20"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21" borderId="0" applyNumberFormat="0" applyBorder="0" applyProtection="0">
      <alignment vertical="center"/>
    </xf>
    <xf numFmtId="0" fontId="6" fillId="3" borderId="0" applyNumberFormat="0" applyBorder="0" applyProtection="0">
      <alignment vertical="center"/>
    </xf>
    <xf numFmtId="0" fontId="7" fillId="22" borderId="1" applyNumberFormat="0" applyProtection="0">
      <alignment vertical="center"/>
    </xf>
    <xf numFmtId="0" fontId="8" fillId="23" borderId="2" applyNumberFormat="0" applyProtection="0">
      <alignment vertical="center"/>
    </xf>
    <xf numFmtId="44" fontId="21" fillId="0" borderId="0" applyFont="0" applyFill="0" applyBorder="0" applyAlignment="0" applyProtection="0"/>
    <xf numFmtId="0" fontId="9" fillId="0" borderId="0" applyNumberFormat="0" applyBorder="0" applyProtection="0">
      <alignment vertical="center"/>
    </xf>
    <xf numFmtId="0" fontId="10" fillId="4" borderId="0" applyNumberFormat="0" applyBorder="0" applyProtection="0">
      <alignment vertical="center"/>
    </xf>
    <xf numFmtId="0" fontId="11" fillId="0" borderId="3" applyNumberFormat="0" applyProtection="0">
      <alignment vertical="center"/>
    </xf>
    <xf numFmtId="0" fontId="12" fillId="0" borderId="4" applyNumberFormat="0" applyProtection="0">
      <alignment vertical="center"/>
    </xf>
    <xf numFmtId="0" fontId="13" fillId="0" borderId="5" applyNumberFormat="0" applyProtection="0">
      <alignment vertical="center"/>
    </xf>
    <xf numFmtId="0" fontId="13" fillId="0" borderId="0" applyNumberFormat="0" applyBorder="0" applyProtection="0">
      <alignment vertical="center"/>
    </xf>
    <xf numFmtId="0" fontId="14" fillId="7" borderId="1" applyNumberFormat="0" applyProtection="0">
      <alignment vertical="center"/>
    </xf>
    <xf numFmtId="0" fontId="15" fillId="0" borderId="6" applyNumberFormat="0" applyProtection="0">
      <alignment vertical="center"/>
    </xf>
    <xf numFmtId="0" fontId="16" fillId="24" borderId="0" applyNumberFormat="0" applyBorder="0" applyProtection="0">
      <alignment vertical="center"/>
    </xf>
    <xf numFmtId="0" fontId="30" fillId="0" borderId="0"/>
    <xf numFmtId="0" fontId="21" fillId="25" borderId="7" applyNumberFormat="0" applyProtection="0">
      <alignment vertical="center"/>
    </xf>
    <xf numFmtId="0" fontId="17" fillId="22" borderId="8" applyNumberFormat="0" applyProtection="0">
      <alignment vertical="center"/>
    </xf>
    <xf numFmtId="0" fontId="2" fillId="0" borderId="0"/>
    <xf numFmtId="0" fontId="18" fillId="0" borderId="0" applyNumberFormat="0" applyBorder="0" applyProtection="0">
      <alignment vertical="center"/>
    </xf>
    <xf numFmtId="0" fontId="19" fillId="0" borderId="9" applyNumberFormat="0" applyProtection="0">
      <alignment vertical="center"/>
    </xf>
    <xf numFmtId="0" fontId="20" fillId="0" borderId="0" applyNumberFormat="0" applyBorder="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178" fontId="34" fillId="0" borderId="0">
      <alignment vertical="center"/>
    </xf>
  </cellStyleXfs>
  <cellXfs count="91">
    <xf numFmtId="0" fontId="0" fillId="0" borderId="0" xfId="0">
      <alignment vertical="center"/>
    </xf>
    <xf numFmtId="176" fontId="22" fillId="0" borderId="10" xfId="0" applyNumberFormat="1" applyFont="1" applyBorder="1" applyAlignment="1">
      <alignment horizontal="center" vertical="center"/>
    </xf>
    <xf numFmtId="0" fontId="22" fillId="0" borderId="10" xfId="0" applyFont="1" applyBorder="1" applyAlignment="1">
      <alignment horizontal="center" vertical="center" wrapText="1"/>
    </xf>
    <xf numFmtId="0" fontId="22" fillId="0" borderId="0" xfId="0" applyFont="1" applyAlignment="1">
      <alignment horizontal="center" vertical="center"/>
    </xf>
    <xf numFmtId="0" fontId="22" fillId="26" borderId="0" xfId="0" applyFont="1" applyFill="1" applyAlignment="1">
      <alignment horizontal="center" vertical="center"/>
    </xf>
    <xf numFmtId="176" fontId="22" fillId="26" borderId="0" xfId="0" applyNumberFormat="1" applyFont="1" applyFill="1" applyAlignment="1">
      <alignment horizontal="center" vertical="center"/>
    </xf>
    <xf numFmtId="0" fontId="22" fillId="26" borderId="0" xfId="0" applyFont="1" applyFill="1" applyAlignment="1">
      <alignment vertical="center" wrapText="1"/>
    </xf>
    <xf numFmtId="0" fontId="22" fillId="26" borderId="0" xfId="0" applyFont="1" applyFill="1">
      <alignment vertical="center"/>
    </xf>
    <xf numFmtId="0" fontId="22" fillId="26" borderId="0" xfId="0" applyFont="1" applyFill="1" applyAlignment="1">
      <alignment horizontal="left" vertical="center"/>
    </xf>
    <xf numFmtId="14" fontId="22" fillId="26" borderId="0" xfId="0" applyNumberFormat="1" applyFont="1" applyFill="1" applyAlignment="1">
      <alignment horizontal="left" vertical="center"/>
    </xf>
    <xf numFmtId="0" fontId="23" fillId="26" borderId="10" xfId="0" applyFont="1" applyFill="1" applyBorder="1" applyAlignment="1">
      <alignment horizontal="center" vertical="center" wrapText="1"/>
    </xf>
    <xf numFmtId="176" fontId="23" fillId="26" borderId="10" xfId="0" applyNumberFormat="1" applyFont="1" applyFill="1" applyBorder="1" applyAlignment="1">
      <alignment horizontal="center" vertical="center"/>
    </xf>
    <xf numFmtId="0" fontId="22" fillId="26" borderId="10" xfId="0" applyFont="1" applyFill="1" applyBorder="1" applyAlignment="1">
      <alignment horizontal="center" vertical="center" wrapText="1"/>
    </xf>
    <xf numFmtId="0" fontId="22" fillId="23" borderId="10" xfId="0" applyFont="1" applyFill="1" applyBorder="1" applyAlignment="1">
      <alignment horizontal="center" vertical="center" wrapText="1"/>
    </xf>
    <xf numFmtId="176" fontId="29" fillId="0" borderId="10" xfId="0" applyNumberFormat="1" applyFont="1" applyBorder="1" applyAlignment="1">
      <alignment horizontal="center" vertical="center"/>
    </xf>
    <xf numFmtId="0" fontId="22" fillId="23" borderId="10" xfId="0" applyFont="1" applyFill="1" applyBorder="1" applyAlignment="1">
      <alignment horizontal="left" vertical="center" wrapText="1"/>
    </xf>
    <xf numFmtId="0" fontId="22" fillId="0" borderId="10" xfId="0" applyFont="1" applyBorder="1" applyAlignment="1">
      <alignment horizontal="left" vertical="center" wrapText="1" readingOrder="1"/>
    </xf>
    <xf numFmtId="0" fontId="25" fillId="26" borderId="0" xfId="0" applyFont="1" applyFill="1">
      <alignment vertical="center"/>
    </xf>
    <xf numFmtId="0" fontId="24" fillId="22" borderId="10" xfId="0" applyFont="1" applyFill="1" applyBorder="1" applyAlignment="1">
      <alignment horizontal="left" vertical="center" wrapText="1"/>
    </xf>
    <xf numFmtId="0" fontId="26" fillId="7" borderId="10" xfId="0" applyFont="1" applyFill="1" applyBorder="1" applyAlignment="1">
      <alignment horizontal="center" vertical="center"/>
    </xf>
    <xf numFmtId="176" fontId="26" fillId="7" borderId="10" xfId="0" applyNumberFormat="1" applyFont="1" applyFill="1" applyBorder="1" applyAlignment="1">
      <alignment horizontal="center" vertical="center"/>
    </xf>
    <xf numFmtId="176" fontId="27" fillId="19" borderId="10" xfId="0" applyNumberFormat="1" applyFont="1" applyFill="1" applyBorder="1" applyAlignment="1">
      <alignment horizontal="center" vertical="center"/>
    </xf>
    <xf numFmtId="0" fontId="22" fillId="0" borderId="10" xfId="0" applyFont="1" applyBorder="1" applyAlignment="1">
      <alignment horizontal="left" vertical="center" wrapText="1"/>
    </xf>
    <xf numFmtId="14" fontId="22" fillId="0" borderId="10" xfId="0" applyNumberFormat="1" applyFont="1" applyBorder="1" applyAlignment="1">
      <alignment horizontal="left" vertical="center" wrapText="1"/>
    </xf>
    <xf numFmtId="0" fontId="22" fillId="0" borderId="10" xfId="0" applyFont="1" applyBorder="1" applyAlignment="1">
      <alignment horizontal="center" vertical="center"/>
    </xf>
    <xf numFmtId="0" fontId="22" fillId="0" borderId="10" xfId="0" applyFont="1" applyBorder="1" applyAlignment="1">
      <alignment horizontal="left" vertical="center"/>
    </xf>
    <xf numFmtId="176" fontId="22" fillId="0" borderId="11" xfId="0" applyNumberFormat="1" applyFont="1" applyBorder="1" applyAlignment="1">
      <alignment horizontal="center" vertical="center"/>
    </xf>
    <xf numFmtId="0" fontId="22" fillId="0" borderId="12" xfId="0" applyFont="1" applyBorder="1" applyAlignment="1">
      <alignment horizontal="center" vertical="center" wrapText="1"/>
    </xf>
    <xf numFmtId="0" fontId="22" fillId="26" borderId="13" xfId="0" applyFont="1" applyFill="1" applyBorder="1" applyAlignment="1">
      <alignment horizontal="left" vertical="center"/>
    </xf>
    <xf numFmtId="0" fontId="22" fillId="26" borderId="14" xfId="0" applyFont="1" applyFill="1" applyBorder="1" applyAlignment="1">
      <alignment horizontal="left" vertical="center"/>
    </xf>
    <xf numFmtId="0" fontId="22" fillId="26" borderId="15" xfId="0" applyFont="1" applyFill="1" applyBorder="1" applyAlignment="1">
      <alignment horizontal="left" vertical="center"/>
    </xf>
    <xf numFmtId="0" fontId="22" fillId="26" borderId="16" xfId="0" applyFont="1" applyFill="1" applyBorder="1" applyAlignment="1">
      <alignment horizontal="left" vertical="center"/>
    </xf>
    <xf numFmtId="0" fontId="32" fillId="27" borderId="10" xfId="0" applyFont="1" applyFill="1" applyBorder="1" applyAlignment="1">
      <alignment horizontal="center" vertical="center" wrapText="1"/>
    </xf>
    <xf numFmtId="176" fontId="32" fillId="27" borderId="10" xfId="0" applyNumberFormat="1" applyFont="1" applyFill="1" applyBorder="1" applyAlignment="1">
      <alignment horizontal="center" vertical="center"/>
    </xf>
    <xf numFmtId="0" fontId="33" fillId="27" borderId="10" xfId="0" applyFont="1" applyFill="1" applyBorder="1" applyAlignment="1">
      <alignment horizontal="center" vertical="center" wrapText="1"/>
    </xf>
    <xf numFmtId="176" fontId="23" fillId="19" borderId="10" xfId="0" applyNumberFormat="1" applyFont="1" applyFill="1" applyBorder="1" applyAlignment="1">
      <alignment horizontal="center" vertical="center"/>
    </xf>
    <xf numFmtId="177" fontId="26" fillId="7" borderId="10" xfId="0" applyNumberFormat="1" applyFont="1" applyFill="1" applyBorder="1" applyAlignment="1">
      <alignment horizontal="center" vertical="center"/>
    </xf>
    <xf numFmtId="0" fontId="22" fillId="0" borderId="10" xfId="0" applyFont="1" applyBorder="1" applyAlignment="1">
      <alignment vertical="center" wrapText="1"/>
    </xf>
    <xf numFmtId="178" fontId="22" fillId="0" borderId="20" xfId="56" applyFont="1" applyBorder="1" applyAlignment="1">
      <alignment horizontal="left" vertical="center" wrapText="1"/>
    </xf>
    <xf numFmtId="178" fontId="23" fillId="0" borderId="19" xfId="56" applyFont="1" applyBorder="1" applyAlignment="1">
      <alignment horizontal="left" vertical="center" wrapText="1"/>
    </xf>
    <xf numFmtId="178" fontId="23" fillId="0" borderId="10" xfId="56" applyFont="1" applyBorder="1" applyAlignment="1">
      <alignment vertical="center" wrapText="1"/>
    </xf>
    <xf numFmtId="179" fontId="22" fillId="0" borderId="10" xfId="56" applyNumberFormat="1" applyFont="1" applyBorder="1" applyAlignment="1">
      <alignment horizontal="center" vertical="center" wrapText="1"/>
    </xf>
    <xf numFmtId="180" fontId="22" fillId="0" borderId="10" xfId="56" applyNumberFormat="1" applyFont="1" applyBorder="1" applyAlignment="1">
      <alignment horizontal="center" vertical="center" wrapText="1"/>
    </xf>
    <xf numFmtId="178" fontId="22" fillId="0" borderId="10" xfId="56" applyFont="1" applyBorder="1" applyAlignment="1">
      <alignment horizontal="center" vertical="center" wrapText="1"/>
    </xf>
    <xf numFmtId="14" fontId="22" fillId="26" borderId="25" xfId="0" applyNumberFormat="1" applyFont="1" applyFill="1" applyBorder="1">
      <alignment vertical="center"/>
    </xf>
    <xf numFmtId="14" fontId="22" fillId="26" borderId="26" xfId="0" applyNumberFormat="1" applyFont="1" applyFill="1" applyBorder="1">
      <alignment vertical="center"/>
    </xf>
    <xf numFmtId="14" fontId="22" fillId="26" borderId="15" xfId="0" applyNumberFormat="1" applyFont="1" applyFill="1" applyBorder="1">
      <alignment vertical="center"/>
    </xf>
    <xf numFmtId="0" fontId="22" fillId="26" borderId="25" xfId="0" applyFont="1" applyFill="1" applyBorder="1">
      <alignment vertical="center"/>
    </xf>
    <xf numFmtId="0" fontId="22" fillId="26" borderId="26" xfId="0" applyFont="1" applyFill="1" applyBorder="1">
      <alignment vertical="center"/>
    </xf>
    <xf numFmtId="0" fontId="22" fillId="26" borderId="15" xfId="0" applyFont="1" applyFill="1" applyBorder="1">
      <alignment vertical="center"/>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4" fillId="28" borderId="20" xfId="0" applyFont="1" applyFill="1" applyBorder="1" applyAlignment="1">
      <alignment horizontal="left" vertical="center" wrapText="1"/>
    </xf>
    <xf numFmtId="0" fontId="24" fillId="28" borderId="18" xfId="0" applyFont="1" applyFill="1" applyBorder="1" applyAlignment="1">
      <alignment horizontal="left" vertical="center" wrapText="1"/>
    </xf>
    <xf numFmtId="0" fontId="24" fillId="28" borderId="19" xfId="0" applyFont="1" applyFill="1" applyBorder="1" applyAlignment="1">
      <alignment horizontal="left" vertical="center" wrapText="1"/>
    </xf>
    <xf numFmtId="0" fontId="22" fillId="26" borderId="23" xfId="0" applyFont="1" applyFill="1" applyBorder="1" applyAlignment="1">
      <alignment vertical="center" wrapText="1"/>
    </xf>
    <xf numFmtId="0" fontId="22" fillId="26" borderId="24" xfId="0" applyFont="1" applyFill="1" applyBorder="1" applyAlignment="1">
      <alignment vertical="center" wrapText="1"/>
    </xf>
    <xf numFmtId="0" fontId="22" fillId="26" borderId="14" xfId="0" applyFont="1" applyFill="1" applyBorder="1" applyAlignment="1">
      <alignment vertical="center" wrapText="1"/>
    </xf>
    <xf numFmtId="0" fontId="22" fillId="26" borderId="25" xfId="0" applyFont="1" applyFill="1" applyBorder="1" applyAlignment="1">
      <alignment horizontal="center" vertical="center"/>
    </xf>
    <xf numFmtId="0" fontId="22" fillId="26" borderId="26" xfId="0" applyFont="1" applyFill="1" applyBorder="1" applyAlignment="1">
      <alignment horizontal="center" vertical="center"/>
    </xf>
    <xf numFmtId="0" fontId="22" fillId="26" borderId="15" xfId="0" applyFont="1" applyFill="1" applyBorder="1" applyAlignment="1">
      <alignment horizontal="center" vertical="center"/>
    </xf>
    <xf numFmtId="0" fontId="32" fillId="27" borderId="10"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7" xfId="0" applyFont="1" applyBorder="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left" vertical="center" wrapText="1"/>
    </xf>
    <xf numFmtId="0" fontId="22" fillId="0" borderId="19" xfId="0" applyFont="1" applyBorder="1" applyAlignment="1">
      <alignment horizontal="left" vertical="center" wrapText="1"/>
    </xf>
    <xf numFmtId="0" fontId="23" fillId="19" borderId="10" xfId="0" applyFont="1" applyFill="1" applyBorder="1" applyAlignment="1">
      <alignment horizontal="center" vertical="center"/>
    </xf>
    <xf numFmtId="0" fontId="22" fillId="26" borderId="12" xfId="0" applyFont="1" applyFill="1" applyBorder="1" applyAlignment="1">
      <alignment horizontal="center" vertical="center"/>
    </xf>
    <xf numFmtId="0" fontId="22" fillId="26" borderId="17" xfId="0" applyFont="1" applyFill="1" applyBorder="1" applyAlignment="1">
      <alignment horizontal="center" vertical="center"/>
    </xf>
    <xf numFmtId="0" fontId="22" fillId="26" borderId="11" xfId="0" applyFont="1" applyFill="1" applyBorder="1" applyAlignment="1">
      <alignment horizontal="center" vertical="center"/>
    </xf>
    <xf numFmtId="0" fontId="26" fillId="7" borderId="10" xfId="0" applyFont="1" applyFill="1" applyBorder="1" applyAlignment="1">
      <alignment horizontal="center" vertical="center"/>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29" borderId="0" xfId="0" applyFont="1" applyFill="1" applyAlignment="1">
      <alignment horizontal="center" vertical="center"/>
    </xf>
    <xf numFmtId="0" fontId="22" fillId="26" borderId="0" xfId="0" applyFont="1" applyFill="1" applyAlignment="1">
      <alignment horizontal="left" vertical="center" wrapText="1"/>
    </xf>
    <xf numFmtId="0" fontId="23" fillId="26" borderId="10" xfId="0" applyFont="1" applyFill="1" applyBorder="1" applyAlignment="1">
      <alignment horizontal="center" vertical="center" wrapText="1"/>
    </xf>
    <xf numFmtId="0" fontId="24" fillId="22" borderId="10" xfId="0" applyFont="1" applyFill="1" applyBorder="1" applyAlignment="1">
      <alignment horizontal="left"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4" fillId="23" borderId="10" xfId="0" applyFont="1" applyFill="1" applyBorder="1" applyAlignment="1">
      <alignment horizontal="left" vertical="center" wrapText="1"/>
    </xf>
    <xf numFmtId="0" fontId="22" fillId="0" borderId="10" xfId="0" applyFont="1" applyBorder="1" applyAlignment="1">
      <alignment horizontal="center" vertical="center" wrapText="1"/>
    </xf>
    <xf numFmtId="14" fontId="22" fillId="0" borderId="10"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7" fillId="19" borderId="10" xfId="0" applyFont="1" applyFill="1" applyBorder="1" applyAlignment="1">
      <alignment horizontal="center" vertical="center"/>
    </xf>
  </cellXfs>
  <cellStyles count="57">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5f_x000d__x005f_x000a_NA_x005f_x000d__x005f_x000a_" xfId="4" xr:uid="{00000000-0005-0000-0000-000003000000}"/>
    <cellStyle name="20% - Accent1" xfId="5" xr:uid="{00000000-0005-0000-0000-000004000000}"/>
    <cellStyle name="20% - Accent2" xfId="6" xr:uid="{00000000-0005-0000-0000-000005000000}"/>
    <cellStyle name="20% - Accent3" xfId="7" xr:uid="{00000000-0005-0000-0000-000006000000}"/>
    <cellStyle name="20% - Accent4" xfId="8" xr:uid="{00000000-0005-0000-0000-000007000000}"/>
    <cellStyle name="20% - Accent5" xfId="9" xr:uid="{00000000-0005-0000-0000-000008000000}"/>
    <cellStyle name="20% - Accent6" xfId="10" xr:uid="{00000000-0005-0000-0000-000009000000}"/>
    <cellStyle name="40% - Accent1" xfId="11" xr:uid="{00000000-0005-0000-0000-00000A000000}"/>
    <cellStyle name="40% - Accent2" xfId="12" xr:uid="{00000000-0005-0000-0000-00000B000000}"/>
    <cellStyle name="40% - Accent3" xfId="13" xr:uid="{00000000-0005-0000-0000-00000C000000}"/>
    <cellStyle name="40% - Accent4" xfId="14" xr:uid="{00000000-0005-0000-0000-00000D000000}"/>
    <cellStyle name="40% - Accent5" xfId="15" xr:uid="{00000000-0005-0000-0000-00000E000000}"/>
    <cellStyle name="40% - Accent6" xfId="16" xr:uid="{00000000-0005-0000-0000-00000F000000}"/>
    <cellStyle name="60% - Accent1" xfId="17" xr:uid="{00000000-0005-0000-0000-000010000000}"/>
    <cellStyle name="60% - Accent2" xfId="18" xr:uid="{00000000-0005-0000-0000-000011000000}"/>
    <cellStyle name="60% - Accent3" xfId="19" xr:uid="{00000000-0005-0000-0000-000012000000}"/>
    <cellStyle name="60% - Accent4" xfId="20" xr:uid="{00000000-0005-0000-0000-000013000000}"/>
    <cellStyle name="60% - Accent5" xfId="21" xr:uid="{00000000-0005-0000-0000-000014000000}"/>
    <cellStyle name="60% - Accent6" xfId="22" xr:uid="{00000000-0005-0000-0000-000015000000}"/>
    <cellStyle name="Accent1" xfId="23" xr:uid="{00000000-0005-0000-0000-000016000000}"/>
    <cellStyle name="Accent2" xfId="24" xr:uid="{00000000-0005-0000-0000-000017000000}"/>
    <cellStyle name="Accent3" xfId="25" xr:uid="{00000000-0005-0000-0000-000018000000}"/>
    <cellStyle name="Accent4" xfId="26" xr:uid="{00000000-0005-0000-0000-000019000000}"/>
    <cellStyle name="Accent5" xfId="27" xr:uid="{00000000-0005-0000-0000-00001A000000}"/>
    <cellStyle name="Accent6" xfId="28" xr:uid="{00000000-0005-0000-0000-00001B000000}"/>
    <cellStyle name="Bad" xfId="29" xr:uid="{00000000-0005-0000-0000-00001C000000}"/>
    <cellStyle name="Calculation" xfId="30" xr:uid="{00000000-0005-0000-0000-00001D000000}"/>
    <cellStyle name="Check Cell" xfId="31" xr:uid="{00000000-0005-0000-0000-00001E000000}"/>
    <cellStyle name="Currency 2" xfId="32" xr:uid="{00000000-0005-0000-0000-00001F000000}"/>
    <cellStyle name="Explanatory Text" xfId="33" xr:uid="{00000000-0005-0000-0000-000020000000}"/>
    <cellStyle name="Good" xfId="34" xr:uid="{00000000-0005-0000-0000-000021000000}"/>
    <cellStyle name="Heading 1" xfId="35" xr:uid="{00000000-0005-0000-0000-000022000000}"/>
    <cellStyle name="Heading 2" xfId="36" xr:uid="{00000000-0005-0000-0000-000023000000}"/>
    <cellStyle name="Heading 3" xfId="37" xr:uid="{00000000-0005-0000-0000-000024000000}"/>
    <cellStyle name="Heading 4" xfId="38" xr:uid="{00000000-0005-0000-0000-000025000000}"/>
    <cellStyle name="Input" xfId="39" xr:uid="{00000000-0005-0000-0000-000026000000}"/>
    <cellStyle name="Linked Cell" xfId="40" xr:uid="{00000000-0005-0000-0000-000027000000}"/>
    <cellStyle name="Neutral" xfId="41" xr:uid="{00000000-0005-0000-0000-000028000000}"/>
    <cellStyle name="Normal 2" xfId="42" xr:uid="{00000000-0005-0000-0000-00002A000000}"/>
    <cellStyle name="Note" xfId="43" xr:uid="{00000000-0005-0000-0000-00002B000000}"/>
    <cellStyle name="Output" xfId="44" xr:uid="{00000000-0005-0000-0000-00002C000000}"/>
    <cellStyle name="Standard_budget BMW Deal…ng 20070530.xls" xfId="45" xr:uid="{00000000-0005-0000-0000-00002D000000}"/>
    <cellStyle name="Title" xfId="46" xr:uid="{00000000-0005-0000-0000-00002E000000}"/>
    <cellStyle name="Total" xfId="47" xr:uid="{00000000-0005-0000-0000-00002F000000}"/>
    <cellStyle name="Warning Text" xfId="48" xr:uid="{00000000-0005-0000-0000-000030000000}"/>
    <cellStyle name="差_ATSL试驾活动" xfId="49" xr:uid="{00000000-0005-0000-0000-000031000000}"/>
    <cellStyle name="差_Copy of Copy of ATSL上市发布会+试驾 旅行社SOW (第三轮）" xfId="50" xr:uid="{00000000-0005-0000-0000-000032000000}"/>
    <cellStyle name="常规" xfId="0" builtinId="0"/>
    <cellStyle name="常规 2" xfId="56" xr:uid="{00000000-0005-0000-0000-000033000000}"/>
    <cellStyle name="好_ATSL试驾活动" xfId="51" xr:uid="{00000000-0005-0000-0000-000034000000}"/>
    <cellStyle name="好_Copy of Copy of ATSL上市发布会+试驾 旅行社SOW (第三轮）" xfId="52" xr:uid="{00000000-0005-0000-0000-000035000000}"/>
    <cellStyle name="样式 1" xfId="53" xr:uid="{00000000-0005-0000-0000-000036000000}"/>
    <cellStyle name="样式 1 2" xfId="54" xr:uid="{00000000-0005-0000-0000-000037000000}"/>
    <cellStyle name="一般_Sheet1" xfId="55"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tabSelected="1" topLeftCell="A13" zoomScale="80" zoomScaleNormal="80" workbookViewId="0">
      <selection activeCell="H17" sqref="H17"/>
    </sheetView>
  </sheetViews>
  <sheetFormatPr defaultColWidth="19.58203125" defaultRowHeight="13" x14ac:dyDescent="0.25"/>
  <cols>
    <col min="1" max="1" width="44.6640625" style="7" customWidth="1" collapsed="1"/>
    <col min="2" max="2" width="9.9140625" style="8" customWidth="1" collapsed="1"/>
    <col min="3" max="3" width="16.4140625" style="8" customWidth="1"/>
    <col min="4" max="4" width="11.6640625" style="5" bestFit="1" customWidth="1"/>
    <col min="5" max="6" width="6.25" style="5" customWidth="1"/>
    <col min="7" max="7" width="8.6640625" style="5" bestFit="1" customWidth="1"/>
    <col min="8" max="8" width="32.4140625" style="6" customWidth="1"/>
    <col min="9" max="16384" width="19.58203125" style="7"/>
  </cols>
  <sheetData>
    <row r="1" spans="1:8" ht="32.15" customHeight="1" x14ac:dyDescent="0.25">
      <c r="A1" s="29" t="s">
        <v>0</v>
      </c>
      <c r="B1" s="55" t="s">
        <v>82</v>
      </c>
      <c r="C1" s="56"/>
      <c r="D1" s="56"/>
      <c r="E1" s="56"/>
      <c r="F1" s="56"/>
      <c r="G1" s="56"/>
      <c r="H1" s="57"/>
    </row>
    <row r="2" spans="1:8" x14ac:dyDescent="0.25">
      <c r="A2" s="30" t="s">
        <v>1</v>
      </c>
      <c r="B2" s="44" t="s">
        <v>83</v>
      </c>
      <c r="C2" s="45"/>
      <c r="D2" s="45"/>
      <c r="E2" s="45"/>
      <c r="F2" s="45"/>
      <c r="G2" s="45"/>
      <c r="H2" s="46" t="s">
        <v>96</v>
      </c>
    </row>
    <row r="3" spans="1:8" x14ac:dyDescent="0.25">
      <c r="A3" s="30" t="s">
        <v>95</v>
      </c>
      <c r="B3" s="47"/>
      <c r="C3" s="48"/>
      <c r="D3" s="48"/>
      <c r="E3" s="48"/>
      <c r="F3" s="48"/>
      <c r="G3" s="48"/>
      <c r="H3" s="49" t="s">
        <v>97</v>
      </c>
    </row>
    <row r="4" spans="1:8" ht="9.75" customHeight="1" x14ac:dyDescent="0.25">
      <c r="A4" s="30" t="s">
        <v>7</v>
      </c>
      <c r="B4" s="58"/>
      <c r="C4" s="59"/>
      <c r="D4" s="59"/>
      <c r="E4" s="59"/>
      <c r="F4" s="59"/>
      <c r="G4" s="59"/>
      <c r="H4" s="60"/>
    </row>
    <row r="5" spans="1:8" x14ac:dyDescent="0.25">
      <c r="A5" s="28" t="s">
        <v>8</v>
      </c>
      <c r="B5" s="31"/>
      <c r="H5" s="6" t="s">
        <v>98</v>
      </c>
    </row>
    <row r="6" spans="1:8" s="4" customFormat="1" ht="13.5" x14ac:dyDescent="0.25">
      <c r="A6" s="61" t="s">
        <v>67</v>
      </c>
      <c r="B6" s="61"/>
      <c r="C6" s="32" t="s">
        <v>68</v>
      </c>
      <c r="D6" s="33" t="s">
        <v>69</v>
      </c>
      <c r="E6" s="33" t="s">
        <v>70</v>
      </c>
      <c r="F6" s="33" t="s">
        <v>71</v>
      </c>
      <c r="G6" s="33" t="s">
        <v>72</v>
      </c>
      <c r="H6" s="34" t="s">
        <v>73</v>
      </c>
    </row>
    <row r="7" spans="1:8" s="4" customFormat="1" ht="16.5" x14ac:dyDescent="0.25">
      <c r="A7" s="52" t="s">
        <v>66</v>
      </c>
      <c r="B7" s="53"/>
      <c r="C7" s="53"/>
      <c r="D7" s="53"/>
      <c r="E7" s="53"/>
      <c r="F7" s="53"/>
      <c r="G7" s="53"/>
      <c r="H7" s="54"/>
    </row>
    <row r="8" spans="1:8" s="3" customFormat="1" ht="150" customHeight="1" x14ac:dyDescent="0.25">
      <c r="A8" s="65" t="s">
        <v>65</v>
      </c>
      <c r="B8" s="62" t="s">
        <v>6</v>
      </c>
      <c r="C8" s="23" t="s">
        <v>84</v>
      </c>
      <c r="D8" s="1">
        <v>1500</v>
      </c>
      <c r="E8" s="1">
        <v>1</v>
      </c>
      <c r="F8" s="1">
        <v>7</v>
      </c>
      <c r="G8" s="1">
        <f>D8*E8*F8</f>
        <v>10500</v>
      </c>
      <c r="H8" s="2" t="s">
        <v>93</v>
      </c>
    </row>
    <row r="9" spans="1:8" s="3" customFormat="1" ht="112.15" customHeight="1" x14ac:dyDescent="0.25">
      <c r="A9" s="66"/>
      <c r="B9" s="63"/>
      <c r="C9" s="23" t="s">
        <v>85</v>
      </c>
      <c r="D9" s="1">
        <v>600</v>
      </c>
      <c r="E9" s="1">
        <v>1</v>
      </c>
      <c r="F9" s="1">
        <v>2</v>
      </c>
      <c r="G9" s="1">
        <f>SUM(D9*E9*F9)</f>
        <v>1200</v>
      </c>
      <c r="H9" s="62" t="s">
        <v>94</v>
      </c>
    </row>
    <row r="10" spans="1:8" s="3" customFormat="1" ht="150" customHeight="1" x14ac:dyDescent="0.25">
      <c r="A10" s="67"/>
      <c r="B10" s="64"/>
      <c r="C10" s="23" t="s">
        <v>86</v>
      </c>
      <c r="D10" s="1">
        <v>1500</v>
      </c>
      <c r="E10" s="1">
        <v>3</v>
      </c>
      <c r="F10" s="1">
        <v>2</v>
      </c>
      <c r="G10" s="1">
        <f t="shared" ref="G10:G13" si="0">D10*E10*F10</f>
        <v>9000</v>
      </c>
      <c r="H10" s="64"/>
    </row>
    <row r="11" spans="1:8" s="3" customFormat="1" ht="125.5" customHeight="1" x14ac:dyDescent="0.25">
      <c r="A11" s="37" t="s">
        <v>74</v>
      </c>
      <c r="B11" s="2" t="s">
        <v>76</v>
      </c>
      <c r="C11" s="23" t="s">
        <v>77</v>
      </c>
      <c r="D11" s="1">
        <v>58</v>
      </c>
      <c r="E11" s="24">
        <v>1</v>
      </c>
      <c r="F11" s="24">
        <v>36</v>
      </c>
      <c r="G11" s="1">
        <f t="shared" si="0"/>
        <v>2088</v>
      </c>
      <c r="H11" s="2" t="s">
        <v>91</v>
      </c>
    </row>
    <row r="12" spans="1:8" s="3" customFormat="1" ht="125.5" customHeight="1" x14ac:dyDescent="0.25">
      <c r="A12" s="27" t="s">
        <v>78</v>
      </c>
      <c r="B12" s="2" t="s">
        <v>75</v>
      </c>
      <c r="C12" s="23" t="s">
        <v>87</v>
      </c>
      <c r="D12" s="1">
        <v>300</v>
      </c>
      <c r="E12" s="24">
        <v>1</v>
      </c>
      <c r="F12" s="24">
        <v>40</v>
      </c>
      <c r="G12" s="1">
        <f>D12*E12*F12</f>
        <v>12000</v>
      </c>
      <c r="H12" s="2" t="s">
        <v>88</v>
      </c>
    </row>
    <row r="13" spans="1:8" s="3" customFormat="1" ht="91" x14ac:dyDescent="0.25">
      <c r="A13" s="37" t="s">
        <v>80</v>
      </c>
      <c r="B13" s="2" t="s">
        <v>79</v>
      </c>
      <c r="C13" s="23" t="s">
        <v>89</v>
      </c>
      <c r="D13" s="1">
        <v>300</v>
      </c>
      <c r="E13" s="24">
        <v>1</v>
      </c>
      <c r="F13" s="24">
        <v>39</v>
      </c>
      <c r="G13" s="1">
        <f t="shared" si="0"/>
        <v>11700</v>
      </c>
      <c r="H13" s="2" t="s">
        <v>92</v>
      </c>
    </row>
    <row r="14" spans="1:8" s="3" customFormat="1" ht="16.5" x14ac:dyDescent="0.25">
      <c r="A14" s="52" t="s">
        <v>81</v>
      </c>
      <c r="B14" s="53"/>
      <c r="C14" s="53"/>
      <c r="D14" s="53"/>
      <c r="E14" s="53"/>
      <c r="F14" s="53"/>
      <c r="G14" s="53"/>
      <c r="H14" s="54"/>
    </row>
    <row r="15" spans="1:8" s="3" customFormat="1" ht="46.9" customHeight="1" x14ac:dyDescent="0.25">
      <c r="A15" s="68" t="s">
        <v>100</v>
      </c>
      <c r="B15" s="69"/>
      <c r="C15" s="23"/>
      <c r="D15" s="1">
        <v>90000</v>
      </c>
      <c r="E15" s="24">
        <v>1</v>
      </c>
      <c r="F15" s="24">
        <v>1</v>
      </c>
      <c r="G15" s="1">
        <f t="shared" ref="G15:G17" si="1">D15*E15*F15</f>
        <v>90000</v>
      </c>
      <c r="H15" s="2"/>
    </row>
    <row r="16" spans="1:8" s="3" customFormat="1" ht="46.9" customHeight="1" x14ac:dyDescent="0.25">
      <c r="A16" s="51" t="s">
        <v>101</v>
      </c>
      <c r="B16" s="50"/>
      <c r="C16" s="23"/>
      <c r="D16" s="1">
        <v>50000</v>
      </c>
      <c r="E16" s="24">
        <v>1</v>
      </c>
      <c r="F16" s="24">
        <v>1</v>
      </c>
      <c r="G16" s="1">
        <f t="shared" si="1"/>
        <v>50000</v>
      </c>
      <c r="H16" s="2"/>
    </row>
    <row r="17" spans="1:8" s="3" customFormat="1" ht="46.9" customHeight="1" x14ac:dyDescent="0.25">
      <c r="A17" s="38" t="s">
        <v>90</v>
      </c>
      <c r="B17" s="39"/>
      <c r="C17" s="40"/>
      <c r="D17" s="41">
        <v>49876</v>
      </c>
      <c r="E17" s="41">
        <v>1</v>
      </c>
      <c r="F17" s="41">
        <v>1</v>
      </c>
      <c r="G17" s="42">
        <f t="shared" si="1"/>
        <v>49876</v>
      </c>
      <c r="H17" s="43"/>
    </row>
    <row r="18" spans="1:8" ht="15" customHeight="1" x14ac:dyDescent="0.25">
      <c r="A18" s="74" t="s">
        <v>22</v>
      </c>
      <c r="B18" s="74"/>
      <c r="C18" s="74"/>
      <c r="D18" s="74"/>
      <c r="E18" s="74"/>
      <c r="F18" s="74"/>
      <c r="G18" s="20">
        <f>SUM(G8:G17)</f>
        <v>236364</v>
      </c>
      <c r="H18" s="71"/>
    </row>
    <row r="19" spans="1:8" ht="15" customHeight="1" x14ac:dyDescent="0.25">
      <c r="A19" s="74" t="s">
        <v>15</v>
      </c>
      <c r="B19" s="74"/>
      <c r="C19" s="74"/>
      <c r="D19" s="74"/>
      <c r="E19" s="74"/>
      <c r="F19" s="74"/>
      <c r="G19" s="36">
        <f>G18*0.1</f>
        <v>23636.400000000001</v>
      </c>
      <c r="H19" s="72"/>
    </row>
    <row r="20" spans="1:8" ht="15" customHeight="1" x14ac:dyDescent="0.25">
      <c r="A20" s="70" t="s">
        <v>99</v>
      </c>
      <c r="B20" s="70"/>
      <c r="C20" s="70"/>
      <c r="D20" s="70"/>
      <c r="E20" s="70"/>
      <c r="F20" s="70"/>
      <c r="G20" s="35">
        <f>SUM(G18:G19)</f>
        <v>260000.4</v>
      </c>
      <c r="H20" s="73"/>
    </row>
  </sheetData>
  <mergeCells count="13">
    <mergeCell ref="A20:F20"/>
    <mergeCell ref="H18:H20"/>
    <mergeCell ref="A18:F18"/>
    <mergeCell ref="A19:F19"/>
    <mergeCell ref="A15:B15"/>
    <mergeCell ref="A14:H14"/>
    <mergeCell ref="B1:H1"/>
    <mergeCell ref="B4:H4"/>
    <mergeCell ref="A6:B6"/>
    <mergeCell ref="B8:B10"/>
    <mergeCell ref="A8:A10"/>
    <mergeCell ref="A7:H7"/>
    <mergeCell ref="H9:H10"/>
  </mergeCells>
  <phoneticPr fontId="1"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topLeftCell="A13" workbookViewId="0">
      <selection activeCell="H10" sqref="H10"/>
    </sheetView>
  </sheetViews>
  <sheetFormatPr defaultColWidth="19.58203125" defaultRowHeight="13" x14ac:dyDescent="0.25"/>
  <cols>
    <col min="1" max="1" width="30.08203125" style="7" customWidth="1" collapsed="1"/>
    <col min="2" max="2" width="17.5" style="8" customWidth="1" collapsed="1"/>
    <col min="3" max="3" width="31.58203125" style="8" bestFit="1" customWidth="1"/>
    <col min="4" max="7" width="12.08203125" style="5" customWidth="1"/>
    <col min="8" max="8" width="11.5" style="6" customWidth="1"/>
    <col min="9" max="16384" width="19.58203125" style="7"/>
  </cols>
  <sheetData>
    <row r="1" spans="1:8" ht="46" customHeight="1" x14ac:dyDescent="0.25">
      <c r="A1" s="79"/>
      <c r="B1" s="79"/>
      <c r="C1" s="79"/>
    </row>
    <row r="2" spans="1:8" ht="32.15" customHeight="1" x14ac:dyDescent="0.25">
      <c r="A2" s="8" t="s">
        <v>0</v>
      </c>
      <c r="B2" s="80" t="s">
        <v>62</v>
      </c>
      <c r="C2" s="80"/>
      <c r="D2" s="80"/>
      <c r="E2" s="80"/>
    </row>
    <row r="3" spans="1:8" x14ac:dyDescent="0.25">
      <c r="A3" s="8" t="s">
        <v>1</v>
      </c>
      <c r="B3" s="9" t="s">
        <v>31</v>
      </c>
    </row>
    <row r="4" spans="1:8" x14ac:dyDescent="0.25">
      <c r="A4" s="8" t="s">
        <v>4</v>
      </c>
    </row>
    <row r="5" spans="1:8" ht="9.75" hidden="1" customHeight="1" x14ac:dyDescent="0.25">
      <c r="A5" s="8" t="s">
        <v>7</v>
      </c>
    </row>
    <row r="6" spans="1:8" hidden="1" x14ac:dyDescent="0.25">
      <c r="A6" s="8" t="s">
        <v>8</v>
      </c>
    </row>
    <row r="7" spans="1:8" s="4" customFormat="1" ht="13.5" x14ac:dyDescent="0.25">
      <c r="A7" s="81" t="s">
        <v>2</v>
      </c>
      <c r="B7" s="81"/>
      <c r="C7" s="10" t="s">
        <v>3</v>
      </c>
      <c r="D7" s="11" t="s">
        <v>9</v>
      </c>
      <c r="E7" s="11" t="s">
        <v>10</v>
      </c>
      <c r="F7" s="11" t="s">
        <v>5</v>
      </c>
      <c r="G7" s="11" t="s">
        <v>25</v>
      </c>
      <c r="H7" s="12" t="s">
        <v>11</v>
      </c>
    </row>
    <row r="8" spans="1:8" s="4" customFormat="1" ht="16.5" x14ac:dyDescent="0.25">
      <c r="A8" s="82" t="s">
        <v>45</v>
      </c>
      <c r="B8" s="82"/>
      <c r="C8" s="82"/>
      <c r="D8" s="82"/>
      <c r="E8" s="82"/>
      <c r="F8" s="82"/>
      <c r="G8" s="18"/>
      <c r="H8" s="13"/>
    </row>
    <row r="9" spans="1:8" s="3" customFormat="1" ht="43.4" customHeight="1" x14ac:dyDescent="0.25">
      <c r="A9" s="75" t="s">
        <v>24</v>
      </c>
      <c r="B9" s="76" t="s">
        <v>6</v>
      </c>
      <c r="C9" s="23" t="s">
        <v>32</v>
      </c>
      <c r="D9" s="1">
        <v>1000</v>
      </c>
      <c r="E9" s="1">
        <v>1</v>
      </c>
      <c r="F9" s="1">
        <v>25</v>
      </c>
      <c r="G9" s="1">
        <f t="shared" ref="G9:G17" si="0">D9*E9*F9</f>
        <v>25000</v>
      </c>
      <c r="H9" s="2"/>
    </row>
    <row r="10" spans="1:8" s="3" customFormat="1" ht="43.4" customHeight="1" x14ac:dyDescent="0.25">
      <c r="A10" s="83"/>
      <c r="B10" s="84"/>
      <c r="C10" s="23" t="s">
        <v>33</v>
      </c>
      <c r="D10" s="1">
        <v>1000</v>
      </c>
      <c r="E10" s="1">
        <v>1</v>
      </c>
      <c r="F10" s="1">
        <v>78</v>
      </c>
      <c r="G10" s="1">
        <f t="shared" si="0"/>
        <v>78000</v>
      </c>
      <c r="H10" s="2"/>
    </row>
    <row r="11" spans="1:8" s="3" customFormat="1" ht="42.65" customHeight="1" x14ac:dyDescent="0.25">
      <c r="A11" s="83"/>
      <c r="B11" s="84"/>
      <c r="C11" s="23" t="s">
        <v>34</v>
      </c>
      <c r="D11" s="1">
        <v>1000</v>
      </c>
      <c r="E11" s="1">
        <v>1</v>
      </c>
      <c r="F11" s="1">
        <v>75</v>
      </c>
      <c r="G11" s="1">
        <f t="shared" si="0"/>
        <v>75000</v>
      </c>
      <c r="H11" s="2"/>
    </row>
    <row r="12" spans="1:8" s="3" customFormat="1" ht="42.65" customHeight="1" x14ac:dyDescent="0.25">
      <c r="A12" s="83"/>
      <c r="B12" s="84"/>
      <c r="C12" s="23" t="s">
        <v>35</v>
      </c>
      <c r="D12" s="1">
        <v>1000</v>
      </c>
      <c r="E12" s="1">
        <v>1</v>
      </c>
      <c r="F12" s="1">
        <v>24</v>
      </c>
      <c r="G12" s="1">
        <f t="shared" si="0"/>
        <v>24000</v>
      </c>
      <c r="H12" s="2"/>
    </row>
    <row r="13" spans="1:8" s="3" customFormat="1" ht="42.65" customHeight="1" x14ac:dyDescent="0.25">
      <c r="A13" s="83"/>
      <c r="B13" s="84"/>
      <c r="C13" s="23" t="s">
        <v>36</v>
      </c>
      <c r="D13" s="1">
        <v>1000</v>
      </c>
      <c r="E13" s="1">
        <v>5</v>
      </c>
      <c r="F13" s="1">
        <v>5</v>
      </c>
      <c r="G13" s="1">
        <f t="shared" si="0"/>
        <v>25000</v>
      </c>
      <c r="H13" s="2"/>
    </row>
    <row r="14" spans="1:8" s="3" customFormat="1" ht="42.65" customHeight="1" x14ac:dyDescent="0.25">
      <c r="A14" s="77"/>
      <c r="B14" s="78"/>
      <c r="C14" s="23" t="s">
        <v>58</v>
      </c>
      <c r="D14" s="1">
        <v>1000</v>
      </c>
      <c r="E14" s="1">
        <v>2</v>
      </c>
      <c r="F14" s="1">
        <v>2</v>
      </c>
      <c r="G14" s="1">
        <f t="shared" si="0"/>
        <v>4000</v>
      </c>
      <c r="H14" s="2"/>
    </row>
    <row r="15" spans="1:8" s="3" customFormat="1" ht="30.65" customHeight="1" x14ac:dyDescent="0.25">
      <c r="A15" s="75" t="s">
        <v>12</v>
      </c>
      <c r="B15" s="76"/>
      <c r="C15" s="23" t="s">
        <v>46</v>
      </c>
      <c r="D15" s="1">
        <v>30000</v>
      </c>
      <c r="E15" s="24">
        <v>1</v>
      </c>
      <c r="F15" s="24">
        <v>5</v>
      </c>
      <c r="G15" s="1">
        <f t="shared" si="0"/>
        <v>150000</v>
      </c>
      <c r="H15" s="2"/>
    </row>
    <row r="16" spans="1:8" s="3" customFormat="1" ht="28" customHeight="1" x14ac:dyDescent="0.25">
      <c r="A16" s="77"/>
      <c r="B16" s="78"/>
      <c r="C16" s="23" t="s">
        <v>60</v>
      </c>
      <c r="D16" s="1">
        <v>150</v>
      </c>
      <c r="E16" s="24">
        <v>1</v>
      </c>
      <c r="F16" s="24">
        <v>102</v>
      </c>
      <c r="G16" s="1">
        <f t="shared" si="0"/>
        <v>15300</v>
      </c>
      <c r="H16" s="2"/>
    </row>
    <row r="17" spans="1:8" s="3" customFormat="1" ht="89.25" customHeight="1" x14ac:dyDescent="0.25">
      <c r="A17" s="62" t="s">
        <v>17</v>
      </c>
      <c r="B17" s="27" t="s">
        <v>18</v>
      </c>
      <c r="C17" s="22" t="s">
        <v>63</v>
      </c>
      <c r="D17" s="1">
        <v>300</v>
      </c>
      <c r="E17" s="1">
        <v>1</v>
      </c>
      <c r="F17" s="24">
        <v>222</v>
      </c>
      <c r="G17" s="1">
        <f t="shared" si="0"/>
        <v>66600</v>
      </c>
      <c r="H17" s="2"/>
    </row>
    <row r="18" spans="1:8" s="3" customFormat="1" ht="33.65" customHeight="1" x14ac:dyDescent="0.25">
      <c r="A18" s="64"/>
      <c r="B18" s="2"/>
      <c r="C18" s="25"/>
      <c r="D18" s="14"/>
      <c r="E18" s="1"/>
      <c r="F18" s="24"/>
      <c r="G18" s="1"/>
      <c r="H18" s="2"/>
    </row>
    <row r="19" spans="1:8" s="3" customFormat="1" ht="27.75" customHeight="1" x14ac:dyDescent="0.25">
      <c r="A19" s="2" t="s">
        <v>26</v>
      </c>
      <c r="B19" s="2" t="s">
        <v>19</v>
      </c>
      <c r="C19" s="22"/>
      <c r="D19" s="1">
        <v>4000</v>
      </c>
      <c r="E19" s="1">
        <v>6</v>
      </c>
      <c r="F19" s="1">
        <v>1</v>
      </c>
      <c r="G19" s="1">
        <f>D19*E19*F19</f>
        <v>24000</v>
      </c>
      <c r="H19" s="2"/>
    </row>
    <row r="20" spans="1:8" s="4" customFormat="1" ht="15" customHeight="1" x14ac:dyDescent="0.25">
      <c r="A20" s="85" t="s">
        <v>20</v>
      </c>
      <c r="B20" s="85"/>
      <c r="C20" s="85"/>
      <c r="D20" s="85"/>
      <c r="E20" s="85"/>
      <c r="F20" s="85"/>
      <c r="G20" s="15"/>
      <c r="H20" s="15"/>
    </row>
    <row r="21" spans="1:8" s="4" customFormat="1" ht="15" customHeight="1" x14ac:dyDescent="0.25">
      <c r="A21" s="86" t="s">
        <v>37</v>
      </c>
      <c r="B21" s="86"/>
      <c r="C21" s="22" t="s">
        <v>38</v>
      </c>
      <c r="D21" s="1">
        <v>1500</v>
      </c>
      <c r="E21" s="1">
        <v>1</v>
      </c>
      <c r="F21" s="1">
        <v>1</v>
      </c>
      <c r="G21" s="1">
        <f>D21*E21*F21</f>
        <v>1500</v>
      </c>
      <c r="H21" s="22"/>
    </row>
    <row r="22" spans="1:8" s="3" customFormat="1" ht="14.25" customHeight="1" x14ac:dyDescent="0.25">
      <c r="A22" s="87" t="s">
        <v>64</v>
      </c>
      <c r="B22" s="87"/>
      <c r="C22" s="22" t="s">
        <v>39</v>
      </c>
      <c r="D22" s="1">
        <v>600</v>
      </c>
      <c r="E22" s="1">
        <v>1</v>
      </c>
      <c r="F22" s="1">
        <v>3</v>
      </c>
      <c r="G22" s="1">
        <f>D22*E22*F22</f>
        <v>1800</v>
      </c>
      <c r="H22" s="22"/>
    </row>
    <row r="23" spans="1:8" s="3" customFormat="1" ht="14.25" customHeight="1" x14ac:dyDescent="0.25">
      <c r="A23" s="87"/>
      <c r="B23" s="87"/>
      <c r="C23" s="22" t="s">
        <v>40</v>
      </c>
      <c r="D23" s="1">
        <v>1100</v>
      </c>
      <c r="E23" s="1">
        <v>1</v>
      </c>
      <c r="F23" s="1">
        <v>1</v>
      </c>
      <c r="G23" s="1">
        <f>D22*E23*F22</f>
        <v>1800</v>
      </c>
      <c r="H23" s="22"/>
    </row>
    <row r="24" spans="1:8" s="3" customFormat="1" x14ac:dyDescent="0.25">
      <c r="A24" s="87" t="s">
        <v>52</v>
      </c>
      <c r="B24" s="87"/>
      <c r="C24" s="22" t="s">
        <v>41</v>
      </c>
      <c r="D24" s="1">
        <v>2800</v>
      </c>
      <c r="E24" s="24">
        <v>1</v>
      </c>
      <c r="F24" s="1">
        <v>2</v>
      </c>
      <c r="G24" s="24">
        <f>D23*E24*F23</f>
        <v>1100</v>
      </c>
      <c r="H24" s="22"/>
    </row>
    <row r="25" spans="1:8" s="3" customFormat="1" ht="14.25" customHeight="1" x14ac:dyDescent="0.25">
      <c r="A25" s="87" t="s">
        <v>47</v>
      </c>
      <c r="B25" s="87"/>
      <c r="C25" s="22" t="s">
        <v>42</v>
      </c>
      <c r="D25" s="1">
        <v>1000</v>
      </c>
      <c r="E25" s="1">
        <v>1</v>
      </c>
      <c r="F25" s="1">
        <v>1</v>
      </c>
      <c r="G25" s="1">
        <f>D24*E25*F24</f>
        <v>5600</v>
      </c>
      <c r="H25" s="22"/>
    </row>
    <row r="26" spans="1:8" s="3" customFormat="1" ht="14.25" customHeight="1" x14ac:dyDescent="0.25">
      <c r="A26" s="87"/>
      <c r="B26" s="87"/>
      <c r="C26" s="25" t="s">
        <v>43</v>
      </c>
      <c r="D26" s="1">
        <v>1500</v>
      </c>
      <c r="E26" s="1">
        <v>1</v>
      </c>
      <c r="F26" s="24">
        <v>1</v>
      </c>
      <c r="G26" s="1">
        <f>D25*E26*F25</f>
        <v>1000</v>
      </c>
      <c r="H26" s="22"/>
    </row>
    <row r="27" spans="1:8" s="3" customFormat="1" x14ac:dyDescent="0.25">
      <c r="A27" s="87" t="s">
        <v>51</v>
      </c>
      <c r="B27" s="87"/>
      <c r="C27" s="22" t="s">
        <v>44</v>
      </c>
      <c r="D27" s="1">
        <v>1000</v>
      </c>
      <c r="E27" s="1">
        <v>1</v>
      </c>
      <c r="F27" s="1">
        <v>2</v>
      </c>
      <c r="G27" s="1">
        <f>D27*E27*F27</f>
        <v>2000</v>
      </c>
      <c r="H27" s="22"/>
    </row>
    <row r="28" spans="1:8" s="3" customFormat="1" ht="14.25" customHeight="1" x14ac:dyDescent="0.25">
      <c r="A28" s="87"/>
      <c r="B28" s="87"/>
      <c r="C28" s="22" t="s">
        <v>40</v>
      </c>
      <c r="D28" s="1">
        <v>1100</v>
      </c>
      <c r="E28" s="1">
        <v>1</v>
      </c>
      <c r="F28" s="1">
        <v>1</v>
      </c>
      <c r="G28" s="1">
        <f>D28*E28*F28</f>
        <v>1100</v>
      </c>
      <c r="H28" s="22"/>
    </row>
    <row r="29" spans="1:8" s="3" customFormat="1" ht="14.25" customHeight="1" x14ac:dyDescent="0.25">
      <c r="A29" s="87"/>
      <c r="B29" s="87"/>
      <c r="C29" s="25" t="s">
        <v>43</v>
      </c>
      <c r="D29" s="1">
        <v>1500</v>
      </c>
      <c r="E29" s="24">
        <v>1</v>
      </c>
      <c r="F29" s="24">
        <v>2</v>
      </c>
      <c r="G29" s="24">
        <f>D29*E29*F29</f>
        <v>3000</v>
      </c>
      <c r="H29" s="22"/>
    </row>
    <row r="30" spans="1:8" s="3" customFormat="1" ht="14.25" customHeight="1" x14ac:dyDescent="0.25">
      <c r="A30" s="87" t="s">
        <v>53</v>
      </c>
      <c r="B30" s="87"/>
      <c r="C30" s="22" t="s">
        <v>54</v>
      </c>
      <c r="D30" s="1">
        <v>4500</v>
      </c>
      <c r="E30" s="1">
        <v>1</v>
      </c>
      <c r="F30" s="1">
        <v>2</v>
      </c>
      <c r="G30" s="1">
        <f t="shared" ref="G30:G38" si="1">D30*E30*F30</f>
        <v>9000</v>
      </c>
      <c r="H30" s="22"/>
    </row>
    <row r="31" spans="1:8" s="3" customFormat="1" x14ac:dyDescent="0.25">
      <c r="A31" s="87" t="s">
        <v>48</v>
      </c>
      <c r="B31" s="87"/>
      <c r="C31" s="22" t="s">
        <v>42</v>
      </c>
      <c r="D31" s="1">
        <v>1000</v>
      </c>
      <c r="E31" s="1">
        <v>1</v>
      </c>
      <c r="F31" s="1">
        <v>3</v>
      </c>
      <c r="G31" s="1">
        <f t="shared" si="1"/>
        <v>3000</v>
      </c>
      <c r="H31" s="22"/>
    </row>
    <row r="32" spans="1:8" s="3" customFormat="1" ht="14.25" customHeight="1" x14ac:dyDescent="0.25">
      <c r="A32" s="87"/>
      <c r="B32" s="87"/>
      <c r="C32" s="22" t="s">
        <v>40</v>
      </c>
      <c r="D32" s="1">
        <v>1100</v>
      </c>
      <c r="E32" s="1">
        <v>1</v>
      </c>
      <c r="F32" s="1">
        <v>1</v>
      </c>
      <c r="G32" s="1">
        <f t="shared" si="1"/>
        <v>1100</v>
      </c>
      <c r="H32" s="22"/>
    </row>
    <row r="33" spans="1:8" s="3" customFormat="1" ht="14.25" customHeight="1" x14ac:dyDescent="0.25">
      <c r="A33" s="87" t="s">
        <v>50</v>
      </c>
      <c r="B33" s="87"/>
      <c r="C33" s="22" t="s">
        <v>39</v>
      </c>
      <c r="D33" s="1">
        <v>600</v>
      </c>
      <c r="E33" s="1">
        <v>1</v>
      </c>
      <c r="F33" s="1">
        <v>3</v>
      </c>
      <c r="G33" s="1">
        <f t="shared" si="1"/>
        <v>1800</v>
      </c>
      <c r="H33" s="22"/>
    </row>
    <row r="34" spans="1:8" s="3" customFormat="1" ht="14.25" customHeight="1" x14ac:dyDescent="0.25">
      <c r="A34" s="87"/>
      <c r="B34" s="87"/>
      <c r="C34" s="22" t="s">
        <v>40</v>
      </c>
      <c r="D34" s="1">
        <v>1100</v>
      </c>
      <c r="E34" s="1">
        <v>1</v>
      </c>
      <c r="F34" s="1">
        <v>1</v>
      </c>
      <c r="G34" s="1">
        <f t="shared" si="1"/>
        <v>1100</v>
      </c>
      <c r="H34" s="22"/>
    </row>
    <row r="35" spans="1:8" s="3" customFormat="1" ht="14.25" customHeight="1" x14ac:dyDescent="0.25">
      <c r="A35" s="87" t="s">
        <v>55</v>
      </c>
      <c r="B35" s="87"/>
      <c r="C35" s="22" t="s">
        <v>56</v>
      </c>
      <c r="D35" s="1">
        <v>600</v>
      </c>
      <c r="E35" s="1">
        <v>1</v>
      </c>
      <c r="F35" s="1">
        <v>3</v>
      </c>
      <c r="G35" s="1">
        <f t="shared" si="1"/>
        <v>1800</v>
      </c>
      <c r="H35" s="22"/>
    </row>
    <row r="36" spans="1:8" s="3" customFormat="1" ht="14.25" customHeight="1" x14ac:dyDescent="0.25">
      <c r="A36" s="87"/>
      <c r="B36" s="87"/>
      <c r="C36" s="22" t="s">
        <v>40</v>
      </c>
      <c r="D36" s="1">
        <v>1100</v>
      </c>
      <c r="E36" s="1">
        <v>1</v>
      </c>
      <c r="F36" s="1">
        <v>1</v>
      </c>
      <c r="G36" s="1">
        <f t="shared" si="1"/>
        <v>1100</v>
      </c>
      <c r="H36" s="22"/>
    </row>
    <row r="37" spans="1:8" s="3" customFormat="1" x14ac:dyDescent="0.25">
      <c r="A37" s="87" t="s">
        <v>49</v>
      </c>
      <c r="B37" s="87"/>
      <c r="C37" s="22" t="s">
        <v>42</v>
      </c>
      <c r="D37" s="1">
        <v>1000</v>
      </c>
      <c r="E37" s="1">
        <v>1</v>
      </c>
      <c r="F37" s="1">
        <v>3</v>
      </c>
      <c r="G37" s="1">
        <f t="shared" si="1"/>
        <v>3000</v>
      </c>
      <c r="H37" s="22"/>
    </row>
    <row r="38" spans="1:8" s="3" customFormat="1" ht="14.25" customHeight="1" x14ac:dyDescent="0.25">
      <c r="A38" s="87"/>
      <c r="B38" s="87"/>
      <c r="C38" s="22" t="s">
        <v>40</v>
      </c>
      <c r="D38" s="1">
        <v>1100</v>
      </c>
      <c r="E38" s="1">
        <v>1</v>
      </c>
      <c r="F38" s="1">
        <v>1</v>
      </c>
      <c r="G38" s="1">
        <f t="shared" si="1"/>
        <v>1100</v>
      </c>
      <c r="H38" s="22"/>
    </row>
    <row r="39" spans="1:8" s="3" customFormat="1" ht="16.5" customHeight="1" x14ac:dyDescent="0.25">
      <c r="A39" s="85" t="s">
        <v>13</v>
      </c>
      <c r="B39" s="85"/>
      <c r="C39" s="85"/>
      <c r="D39" s="85"/>
      <c r="E39" s="85"/>
      <c r="F39" s="85"/>
      <c r="G39" s="13"/>
      <c r="H39" s="13"/>
    </row>
    <row r="40" spans="1:8" s="3" customFormat="1" ht="30.75" customHeight="1" x14ac:dyDescent="0.25">
      <c r="A40" s="88" t="s">
        <v>59</v>
      </c>
      <c r="B40" s="89"/>
      <c r="C40" s="16"/>
      <c r="D40" s="1">
        <v>800</v>
      </c>
      <c r="E40" s="1">
        <v>2</v>
      </c>
      <c r="F40" s="1">
        <v>12</v>
      </c>
      <c r="G40" s="1">
        <f>D40*E40*F40</f>
        <v>19200</v>
      </c>
      <c r="H40" s="2" t="s">
        <v>29</v>
      </c>
    </row>
    <row r="41" spans="1:8" s="3" customFormat="1" ht="30.75" customHeight="1" x14ac:dyDescent="0.25">
      <c r="A41" s="88" t="s">
        <v>61</v>
      </c>
      <c r="B41" s="89"/>
      <c r="C41" s="16"/>
      <c r="D41" s="1">
        <v>100</v>
      </c>
      <c r="E41" s="1">
        <v>1</v>
      </c>
      <c r="F41" s="1">
        <v>12</v>
      </c>
      <c r="G41" s="1">
        <f>D41*E41*F41</f>
        <v>1200</v>
      </c>
      <c r="H41" s="2" t="s">
        <v>29</v>
      </c>
    </row>
    <row r="42" spans="1:8" s="3" customFormat="1" ht="16.5" customHeight="1" x14ac:dyDescent="0.25">
      <c r="A42" s="85" t="s">
        <v>14</v>
      </c>
      <c r="B42" s="85"/>
      <c r="C42" s="85"/>
      <c r="D42" s="85"/>
      <c r="E42" s="85"/>
      <c r="F42" s="85"/>
      <c r="G42" s="13"/>
      <c r="H42" s="13"/>
    </row>
    <row r="43" spans="1:8" s="3" customFormat="1" ht="28.5" customHeight="1" x14ac:dyDescent="0.25">
      <c r="A43" s="88" t="s">
        <v>27</v>
      </c>
      <c r="B43" s="89"/>
      <c r="C43" s="22"/>
      <c r="D43" s="26">
        <v>200</v>
      </c>
      <c r="E43" s="26">
        <v>3</v>
      </c>
      <c r="F43" s="1">
        <v>12</v>
      </c>
      <c r="G43" s="1">
        <f>D43*E43*F43</f>
        <v>7200</v>
      </c>
      <c r="H43" s="2" t="s">
        <v>29</v>
      </c>
    </row>
    <row r="44" spans="1:8" s="3" customFormat="1" ht="30.75" customHeight="1" x14ac:dyDescent="0.25">
      <c r="A44" s="88" t="s">
        <v>28</v>
      </c>
      <c r="B44" s="89"/>
      <c r="C44" s="16" t="s">
        <v>30</v>
      </c>
      <c r="D44" s="1">
        <v>20000</v>
      </c>
      <c r="E44" s="1">
        <v>1</v>
      </c>
      <c r="F44" s="1">
        <v>1</v>
      </c>
      <c r="G44" s="1">
        <f>D44*E44*F44</f>
        <v>20000</v>
      </c>
      <c r="H44" s="2" t="s">
        <v>29</v>
      </c>
    </row>
    <row r="45" spans="1:8" s="3" customFormat="1" ht="30.75" customHeight="1" x14ac:dyDescent="0.25">
      <c r="A45" s="88" t="s">
        <v>21</v>
      </c>
      <c r="B45" s="89"/>
      <c r="C45" s="16"/>
      <c r="D45" s="1">
        <v>500</v>
      </c>
      <c r="E45" s="1">
        <v>1</v>
      </c>
      <c r="F45" s="1">
        <v>94</v>
      </c>
      <c r="G45" s="1">
        <f>D45*E45*F45</f>
        <v>47000</v>
      </c>
      <c r="H45" s="2" t="s">
        <v>57</v>
      </c>
    </row>
    <row r="46" spans="1:8" s="17" customFormat="1" ht="15" customHeight="1" x14ac:dyDescent="0.25">
      <c r="A46" s="74" t="s">
        <v>22</v>
      </c>
      <c r="B46" s="74"/>
      <c r="C46" s="74"/>
      <c r="D46" s="74"/>
      <c r="E46" s="74"/>
      <c r="F46" s="74"/>
      <c r="G46" s="20">
        <f>SUM(G9:G45)</f>
        <v>623400</v>
      </c>
    </row>
    <row r="47" spans="1:8" s="17" customFormat="1" ht="15" customHeight="1" x14ac:dyDescent="0.25">
      <c r="A47" s="74" t="s">
        <v>15</v>
      </c>
      <c r="B47" s="74"/>
      <c r="C47" s="74"/>
      <c r="D47" s="74"/>
      <c r="E47" s="74"/>
      <c r="F47" s="74"/>
      <c r="G47" s="19">
        <f>G46*0.1</f>
        <v>62340</v>
      </c>
    </row>
    <row r="48" spans="1:8" s="17" customFormat="1" ht="15" customHeight="1" x14ac:dyDescent="0.25">
      <c r="A48" s="74" t="s">
        <v>16</v>
      </c>
      <c r="B48" s="74"/>
      <c r="C48" s="74"/>
      <c r="D48" s="74"/>
      <c r="E48" s="74"/>
      <c r="F48" s="74"/>
      <c r="G48" s="19">
        <f>G47*0.055</f>
        <v>3428.7</v>
      </c>
    </row>
    <row r="49" spans="1:7" s="17" customFormat="1" ht="15" customHeight="1" x14ac:dyDescent="0.25">
      <c r="A49" s="90" t="s">
        <v>23</v>
      </c>
      <c r="B49" s="90"/>
      <c r="C49" s="90"/>
      <c r="D49" s="90"/>
      <c r="E49" s="90"/>
      <c r="F49" s="90"/>
      <c r="G49" s="21">
        <f>SUM(G46:G48)</f>
        <v>689168.7</v>
      </c>
    </row>
  </sheetData>
  <mergeCells count="30">
    <mergeCell ref="A48:F48"/>
    <mergeCell ref="A49:F49"/>
    <mergeCell ref="A46:F46"/>
    <mergeCell ref="A45:B45"/>
    <mergeCell ref="A25:B26"/>
    <mergeCell ref="A35:B36"/>
    <mergeCell ref="A37:B38"/>
    <mergeCell ref="A43:B43"/>
    <mergeCell ref="A39:F39"/>
    <mergeCell ref="A40:B40"/>
    <mergeCell ref="A47:F47"/>
    <mergeCell ref="A20:F20"/>
    <mergeCell ref="A21:B21"/>
    <mergeCell ref="A22:B23"/>
    <mergeCell ref="A24:B24"/>
    <mergeCell ref="A44:B44"/>
    <mergeCell ref="A42:F42"/>
    <mergeCell ref="A27:B29"/>
    <mergeCell ref="A30:B30"/>
    <mergeCell ref="A31:B32"/>
    <mergeCell ref="A41:B41"/>
    <mergeCell ref="A33:B34"/>
    <mergeCell ref="A15:B16"/>
    <mergeCell ref="A17:A18"/>
    <mergeCell ref="A1:C1"/>
    <mergeCell ref="B2:E2"/>
    <mergeCell ref="A7:B7"/>
    <mergeCell ref="A8:F8"/>
    <mergeCell ref="A9:A14"/>
    <mergeCell ref="B9:B1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旅行社</vt:lpstr>
      <vt:lpstr>希尔顿</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
  <cp:lastPrinted>2019-03-06T02:53:13Z</cp:lastPrinted>
  <dcterms:created xsi:type="dcterms:W3CDTF">1996-12-17T01:32:42Z</dcterms:created>
  <dcterms:modified xsi:type="dcterms:W3CDTF">2019-03-28T07:05:59Z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