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C:\Users\jacky\Desktop\康乐保8月份\结算\"/>
    </mc:Choice>
  </mc:AlternateContent>
  <xr:revisionPtr revIDLastSave="0" documentId="13_ncr:1_{BD0C8188-862F-453C-BDEE-B0BD99CF9FFE}" xr6:coauthVersionLast="47" xr6:coauthVersionMax="47" xr10:uidLastSave="{00000000-0000-0000-0000-000000000000}"/>
  <bookViews>
    <workbookView xWindow="-108" yWindow="-108" windowWidth="23256" windowHeight="12576" xr2:uid="{00000000-000D-0000-FFFF-FFFF00000000}"/>
  </bookViews>
  <sheets>
    <sheet name="2021年拜尔坦泡沫银上市会 大连新世界" sheetId="1" r:id="rId1"/>
  </sheets>
  <definedNames>
    <definedName name="_xlnm.Print_Area" localSheetId="0">'2021年拜尔坦泡沫银上市会 大连新世界'!$A$1:$N$59</definedName>
  </definedNames>
  <calcPr calcId="191029"/>
</workbook>
</file>

<file path=xl/calcChain.xml><?xml version="1.0" encoding="utf-8"?>
<calcChain xmlns="http://schemas.openxmlformats.org/spreadsheetml/2006/main">
  <c r="N53" i="1" l="1"/>
  <c r="N54" i="1" s="1"/>
  <c r="I52" i="1" s="1"/>
  <c r="N51" i="1"/>
  <c r="N50" i="1"/>
  <c r="N49" i="1"/>
  <c r="I48" i="1"/>
  <c r="N44" i="1"/>
  <c r="N43" i="1"/>
  <c r="N42" i="1"/>
  <c r="N41" i="1"/>
  <c r="N40" i="1"/>
  <c r="N39" i="1"/>
  <c r="N38" i="1"/>
  <c r="N37" i="1"/>
  <c r="N36" i="1"/>
  <c r="N35" i="1"/>
  <c r="N33" i="1"/>
  <c r="N32" i="1"/>
  <c r="N31" i="1"/>
  <c r="N30" i="1"/>
  <c r="N29" i="1"/>
  <c r="N28" i="1"/>
  <c r="N26" i="1"/>
  <c r="I25" i="1"/>
  <c r="N24" i="1"/>
  <c r="I23" i="1" s="1"/>
  <c r="N22" i="1"/>
  <c r="N21" i="1"/>
  <c r="N19" i="1"/>
  <c r="N18" i="1"/>
  <c r="N17" i="1"/>
  <c r="N15" i="1"/>
  <c r="N14" i="1"/>
  <c r="N13" i="1"/>
  <c r="N11" i="1"/>
  <c r="N10" i="1"/>
  <c r="I20" i="1" l="1"/>
  <c r="I27" i="1"/>
  <c r="I34" i="1"/>
  <c r="I16" i="1"/>
  <c r="I12" i="1"/>
  <c r="I9" i="1"/>
  <c r="J45" i="1" l="1"/>
  <c r="J46" i="1" s="1"/>
  <c r="J47" i="1" s="1"/>
  <c r="I47" i="1" l="1"/>
  <c r="J55" i="1" s="1"/>
  <c r="J56" i="1" s="1"/>
  <c r="J57" i="1" s="1"/>
  <c r="I6" i="1" l="1"/>
  <c r="J59" i="1"/>
  <c r="I7" i="1"/>
  <c r="G42" i="1" l="1"/>
  <c r="G41" i="1"/>
  <c r="G11" i="1" l="1"/>
  <c r="G44" i="1"/>
  <c r="G43" i="1"/>
  <c r="G40" i="1"/>
  <c r="G53" i="1"/>
  <c r="G51" i="1"/>
  <c r="G50" i="1"/>
  <c r="G49" i="1"/>
  <c r="G39" i="1"/>
  <c r="G38" i="1"/>
  <c r="G37" i="1"/>
  <c r="G36" i="1"/>
  <c r="G35" i="1"/>
  <c r="G33" i="1"/>
  <c r="G32" i="1"/>
  <c r="G31" i="1"/>
  <c r="G30" i="1"/>
  <c r="G29" i="1"/>
  <c r="G28" i="1"/>
  <c r="G26" i="1"/>
  <c r="B25" i="1" s="1"/>
  <c r="G24" i="1"/>
  <c r="B23" i="1" s="1"/>
  <c r="G22" i="1"/>
  <c r="G21" i="1"/>
  <c r="G19" i="1"/>
  <c r="G18" i="1"/>
  <c r="G17" i="1"/>
  <c r="G15" i="1"/>
  <c r="G14" i="1"/>
  <c r="G13" i="1"/>
  <c r="G10" i="1"/>
  <c r="B34" i="1" l="1"/>
  <c r="B12" i="1"/>
  <c r="B20" i="1"/>
  <c r="B48" i="1"/>
  <c r="B27" i="1"/>
  <c r="B9" i="1"/>
  <c r="B16" i="1"/>
  <c r="G54" i="1"/>
  <c r="B52" i="1" s="1"/>
  <c r="C45" i="1" l="1"/>
  <c r="C46" i="1" s="1"/>
  <c r="C47" i="1" s="1"/>
  <c r="B47" i="1" l="1"/>
  <c r="C55" i="1" s="1"/>
  <c r="C56" i="1" s="1"/>
  <c r="C57" i="1" s="1"/>
  <c r="B6" i="1" l="1"/>
  <c r="C59" i="1"/>
  <c r="B7" i="1"/>
</calcChain>
</file>

<file path=xl/sharedStrings.xml><?xml version="1.0" encoding="utf-8"?>
<sst xmlns="http://schemas.openxmlformats.org/spreadsheetml/2006/main" count="308" uniqueCount="112">
  <si>
    <t>M.I.C.E Cost Breakdown会议费用细分表</t>
  </si>
  <si>
    <r>
      <rPr>
        <sz val="14"/>
        <rFont val="Arial Narrow"/>
        <family val="2"/>
      </rPr>
      <t xml:space="preserve">Project Name
</t>
    </r>
    <r>
      <rPr>
        <sz val="14"/>
        <rFont val="宋体"/>
        <family val="3"/>
        <charset val="134"/>
      </rPr>
      <t>项目名称</t>
    </r>
  </si>
  <si>
    <r>
      <rPr>
        <sz val="14"/>
        <rFont val="Arial Narrow"/>
        <family val="2"/>
      </rPr>
      <t xml:space="preserve">Supplier Name
</t>
    </r>
    <r>
      <rPr>
        <sz val="14"/>
        <rFont val="宋体"/>
        <family val="3"/>
        <charset val="134"/>
      </rPr>
      <t>供应商名称</t>
    </r>
  </si>
  <si>
    <t>康辉会展</t>
  </si>
  <si>
    <r>
      <rPr>
        <sz val="14"/>
        <rFont val="Arial Narrow"/>
        <family val="2"/>
      </rPr>
      <t xml:space="preserve"> Quotation Date:
</t>
    </r>
    <r>
      <rPr>
        <sz val="14"/>
        <rFont val="宋体"/>
        <family val="3"/>
        <charset val="134"/>
      </rPr>
      <t>报价</t>
    </r>
    <r>
      <rPr>
        <sz val="14"/>
        <rFont val="宋体"/>
        <family val="3"/>
        <charset val="134"/>
      </rPr>
      <t>日期</t>
    </r>
  </si>
  <si>
    <r>
      <rPr>
        <sz val="14"/>
        <rFont val="Arial Narrow"/>
        <family val="2"/>
      </rPr>
      <t xml:space="preserve">Place of Meeting:
</t>
    </r>
    <r>
      <rPr>
        <sz val="14"/>
        <rFont val="宋体"/>
        <family val="3"/>
        <charset val="134"/>
      </rPr>
      <t>会议举办城市</t>
    </r>
  </si>
  <si>
    <t>大连</t>
  </si>
  <si>
    <r>
      <rPr>
        <sz val="14"/>
        <rFont val="Arial Narrow"/>
        <family val="2"/>
      </rPr>
      <t xml:space="preserve">Days of Events:
</t>
    </r>
    <r>
      <rPr>
        <sz val="14"/>
        <rFont val="宋体"/>
        <family val="3"/>
        <charset val="134"/>
      </rPr>
      <t>活动天数</t>
    </r>
    <r>
      <rPr>
        <sz val="14"/>
        <rFont val="Arial Narrow"/>
        <family val="2"/>
      </rPr>
      <t>(</t>
    </r>
    <r>
      <rPr>
        <sz val="14"/>
        <rFont val="宋体"/>
        <family val="3"/>
        <charset val="134"/>
      </rPr>
      <t>天</t>
    </r>
    <r>
      <rPr>
        <sz val="14"/>
        <rFont val="Arial Narrow"/>
        <family val="2"/>
      </rPr>
      <t>)</t>
    </r>
  </si>
  <si>
    <r>
      <rPr>
        <sz val="14"/>
        <rFont val="Arial Narrow"/>
        <family val="2"/>
      </rPr>
      <t xml:space="preserve">Quotationer </t>
    </r>
    <r>
      <rPr>
        <sz val="14"/>
        <rFont val="宋体"/>
        <family val="3"/>
        <charset val="134"/>
      </rPr>
      <t>报价人</t>
    </r>
    <r>
      <rPr>
        <sz val="14"/>
        <rFont val="Arial Narrow"/>
        <family val="2"/>
      </rPr>
      <t xml:space="preserve">
</t>
    </r>
  </si>
  <si>
    <r>
      <rPr>
        <sz val="14"/>
        <rFont val="Arial Narrow"/>
        <family val="2"/>
      </rPr>
      <t xml:space="preserve">Attendance:
</t>
    </r>
    <r>
      <rPr>
        <sz val="14"/>
        <rFont val="宋体"/>
        <family val="3"/>
        <charset val="134"/>
      </rPr>
      <t>参会人数</t>
    </r>
    <r>
      <rPr>
        <sz val="14"/>
        <rFont val="Arial Narrow"/>
        <family val="2"/>
      </rPr>
      <t>(</t>
    </r>
    <r>
      <rPr>
        <sz val="14"/>
        <rFont val="宋体"/>
        <family val="3"/>
        <charset val="134"/>
      </rPr>
      <t>位</t>
    </r>
    <r>
      <rPr>
        <sz val="14"/>
        <rFont val="Arial Narrow"/>
        <family val="2"/>
      </rPr>
      <t>)</t>
    </r>
  </si>
  <si>
    <r>
      <rPr>
        <sz val="14"/>
        <rFont val="Arial Narrow"/>
        <family val="2"/>
      </rPr>
      <t xml:space="preserve">Net  cost
</t>
    </r>
    <r>
      <rPr>
        <sz val="14"/>
        <rFont val="宋体"/>
        <family val="3"/>
        <charset val="134"/>
      </rPr>
      <t>未税费用总计</t>
    </r>
  </si>
  <si>
    <r>
      <rPr>
        <sz val="14"/>
        <rFont val="Arial Narrow"/>
        <family val="2"/>
      </rPr>
      <t xml:space="preserve">Total Cost with VAT:
</t>
    </r>
    <r>
      <rPr>
        <sz val="14"/>
        <rFont val="宋体"/>
        <family val="3"/>
        <charset val="134"/>
      </rPr>
      <t>含税</t>
    </r>
    <r>
      <rPr>
        <sz val="14"/>
        <rFont val="宋体"/>
        <family val="3"/>
        <charset val="134"/>
      </rPr>
      <t>费用总计</t>
    </r>
    <r>
      <rPr>
        <sz val="14"/>
        <rFont val="Arial Narrow"/>
        <family val="2"/>
      </rPr>
      <t>:</t>
    </r>
  </si>
  <si>
    <r>
      <rPr>
        <sz val="14"/>
        <rFont val="Arial Narrow"/>
        <family val="2"/>
      </rPr>
      <t>(If you'd like to add the new items, please insert lines in-between.)(</t>
    </r>
    <r>
      <rPr>
        <sz val="14"/>
        <rFont val="宋体"/>
        <family val="3"/>
        <charset val="134"/>
      </rPr>
      <t>如果您需要添加新项目，请在行中间添加</t>
    </r>
    <r>
      <rPr>
        <sz val="14"/>
        <rFont val="Arial Narrow"/>
        <family val="2"/>
      </rPr>
      <t xml:space="preserve">.) </t>
    </r>
  </si>
  <si>
    <r>
      <rPr>
        <b/>
        <sz val="14"/>
        <rFont val="Arial Narrow"/>
        <family val="2"/>
      </rPr>
      <t xml:space="preserve">Accommodation Sum
</t>
    </r>
    <r>
      <rPr>
        <b/>
        <sz val="14"/>
        <rFont val="宋体"/>
        <family val="3"/>
        <charset val="134"/>
      </rPr>
      <t>住宿成本共计</t>
    </r>
  </si>
  <si>
    <r>
      <rPr>
        <b/>
        <sz val="14"/>
        <rFont val="Arial Narrow"/>
        <family val="2"/>
      </rPr>
      <t xml:space="preserve">Unit Price
</t>
    </r>
    <r>
      <rPr>
        <b/>
        <sz val="14"/>
        <rFont val="宋体"/>
        <family val="3"/>
        <charset val="134"/>
      </rPr>
      <t>单价</t>
    </r>
  </si>
  <si>
    <r>
      <rPr>
        <b/>
        <sz val="14"/>
        <rFont val="Arial Narrow"/>
        <family val="2"/>
      </rPr>
      <t xml:space="preserve">Room
</t>
    </r>
    <r>
      <rPr>
        <b/>
        <sz val="14"/>
        <rFont val="宋体"/>
        <family val="3"/>
        <charset val="134"/>
      </rPr>
      <t>房间数</t>
    </r>
  </si>
  <si>
    <r>
      <rPr>
        <b/>
        <sz val="14"/>
        <rFont val="Arial Narrow"/>
        <family val="2"/>
      </rPr>
      <t xml:space="preserve">Total
</t>
    </r>
    <r>
      <rPr>
        <b/>
        <sz val="14"/>
        <rFont val="宋体"/>
        <family val="3"/>
        <charset val="134"/>
      </rPr>
      <t>小计</t>
    </r>
  </si>
  <si>
    <t>单间7.30-8.1 含单早</t>
  </si>
  <si>
    <r>
      <rPr>
        <sz val="14"/>
        <rFont val="Arial Narrow"/>
        <family val="2"/>
      </rPr>
      <t>/</t>
    </r>
    <r>
      <rPr>
        <sz val="14"/>
        <rFont val="宋体"/>
        <family val="3"/>
        <charset val="134"/>
      </rPr>
      <t>室</t>
    </r>
    <r>
      <rPr>
        <sz val="14"/>
        <rFont val="Arial Narrow"/>
        <family val="2"/>
      </rPr>
      <t>/</t>
    </r>
    <r>
      <rPr>
        <sz val="14"/>
        <rFont val="宋体"/>
        <family val="3"/>
        <charset val="134"/>
      </rPr>
      <t>天</t>
    </r>
  </si>
  <si>
    <t>标间7.30-8.1 含双早</t>
  </si>
  <si>
    <r>
      <rPr>
        <b/>
        <sz val="14"/>
        <rFont val="宋体"/>
        <family val="3"/>
        <charset val="134"/>
      </rPr>
      <t>会议室合计</t>
    </r>
    <r>
      <rPr>
        <b/>
        <sz val="14"/>
        <rFont val="Arial Narrow"/>
        <family val="2"/>
      </rPr>
      <t>Meeting Room total fee</t>
    </r>
  </si>
  <si>
    <r>
      <rPr>
        <b/>
        <sz val="14"/>
        <rFont val="Arial Narrow"/>
        <family val="2"/>
      </rPr>
      <t xml:space="preserve">Qty
</t>
    </r>
    <r>
      <rPr>
        <b/>
        <sz val="14"/>
        <rFont val="宋体"/>
        <family val="3"/>
        <charset val="134"/>
      </rPr>
      <t>数量</t>
    </r>
  </si>
  <si>
    <r>
      <rPr>
        <sz val="14"/>
        <rFont val="Arial Narrow"/>
        <family val="2"/>
      </rPr>
      <t>/</t>
    </r>
    <r>
      <rPr>
        <sz val="14"/>
        <rFont val="宋体"/>
        <family val="3"/>
        <charset val="134"/>
      </rPr>
      <t>场</t>
    </r>
  </si>
  <si>
    <t>7月31日 茶歇（上下午）</t>
  </si>
  <si>
    <t>7月31日 讲台花</t>
  </si>
  <si>
    <r>
      <rPr>
        <sz val="14"/>
        <rFont val="Arial Narrow"/>
        <family val="2"/>
      </rPr>
      <t>/</t>
    </r>
    <r>
      <rPr>
        <sz val="14"/>
        <rFont val="宋体"/>
        <family val="3"/>
        <charset val="134"/>
      </rPr>
      <t>个</t>
    </r>
  </si>
  <si>
    <r>
      <rPr>
        <b/>
        <sz val="14"/>
        <rFont val="Arial Narrow"/>
        <family val="2"/>
      </rPr>
      <t xml:space="preserve">Catering Sum
</t>
    </r>
    <r>
      <rPr>
        <b/>
        <sz val="14"/>
        <rFont val="宋体"/>
        <family val="3"/>
        <charset val="134"/>
      </rPr>
      <t>会议餐饮成本共计</t>
    </r>
  </si>
  <si>
    <r>
      <rPr>
        <b/>
        <sz val="14"/>
        <rFont val="Arial Narrow"/>
        <family val="2"/>
      </rPr>
      <t xml:space="preserve">QTY
</t>
    </r>
    <r>
      <rPr>
        <b/>
        <sz val="14"/>
        <rFont val="宋体"/>
        <family val="3"/>
        <charset val="134"/>
      </rPr>
      <t>人数</t>
    </r>
  </si>
  <si>
    <r>
      <rPr>
        <b/>
        <sz val="14"/>
        <rFont val="Arial Narrow"/>
        <family val="2"/>
      </rPr>
      <t xml:space="preserve">Time
</t>
    </r>
    <r>
      <rPr>
        <b/>
        <sz val="14"/>
        <rFont val="宋体"/>
        <family val="3"/>
        <charset val="134"/>
      </rPr>
      <t>次数</t>
    </r>
  </si>
  <si>
    <t>7月30日晚餐 自助餐</t>
  </si>
  <si>
    <r>
      <rPr>
        <sz val="14"/>
        <rFont val="Arial Narrow"/>
        <family val="2"/>
      </rPr>
      <t>/</t>
    </r>
    <r>
      <rPr>
        <sz val="14"/>
        <rFont val="宋体"/>
        <family val="3"/>
        <charset val="134"/>
      </rPr>
      <t>人</t>
    </r>
  </si>
  <si>
    <t>7月31日午餐 自助餐</t>
  </si>
  <si>
    <r>
      <rPr>
        <b/>
        <sz val="14"/>
        <rFont val="Arial Narrow"/>
        <family val="2"/>
      </rPr>
      <t xml:space="preserve">Logistic Cost Sum
</t>
    </r>
    <r>
      <rPr>
        <b/>
        <sz val="14"/>
        <rFont val="宋体"/>
        <family val="3"/>
        <charset val="134"/>
      </rPr>
      <t>交通费用</t>
    </r>
  </si>
  <si>
    <r>
      <rPr>
        <b/>
        <sz val="14"/>
        <rFont val="Arial Narrow"/>
        <family val="2"/>
      </rPr>
      <t xml:space="preserve">Vehicle
</t>
    </r>
    <r>
      <rPr>
        <b/>
        <sz val="14"/>
        <rFont val="宋体"/>
        <family val="3"/>
        <charset val="134"/>
      </rPr>
      <t>辆</t>
    </r>
  </si>
  <si>
    <r>
      <rPr>
        <b/>
        <sz val="14"/>
        <rFont val="Arial Narrow"/>
        <family val="2"/>
      </rPr>
      <t xml:space="preserve">Day
</t>
    </r>
    <r>
      <rPr>
        <b/>
        <sz val="14"/>
        <rFont val="宋体"/>
        <family val="3"/>
        <charset val="134"/>
      </rPr>
      <t>天数</t>
    </r>
  </si>
  <si>
    <r>
      <rPr>
        <sz val="14"/>
        <color theme="1"/>
        <rFont val="宋体"/>
        <family val="3"/>
        <charset val="134"/>
      </rPr>
      <t>用车</t>
    </r>
    <r>
      <rPr>
        <sz val="14"/>
        <color theme="1"/>
        <rFont val="Arial Narrow"/>
        <family val="2"/>
      </rPr>
      <t xml:space="preserve">
</t>
    </r>
    <r>
      <rPr>
        <sz val="14"/>
        <color theme="1"/>
        <rFont val="Arial Narrow"/>
        <family val="2"/>
      </rPr>
      <t xml:space="preserve">Vehicle usage 
</t>
    </r>
    <r>
      <rPr>
        <sz val="14"/>
        <color theme="1"/>
        <rFont val="Arial Narrow"/>
        <family val="2"/>
      </rPr>
      <t xml:space="preserve">
</t>
    </r>
  </si>
  <si>
    <r>
      <rPr>
        <sz val="14"/>
        <rFont val="Arial Narrow"/>
        <family val="2"/>
      </rPr>
      <t>/</t>
    </r>
    <r>
      <rPr>
        <sz val="14"/>
        <rFont val="宋体"/>
        <family val="3"/>
        <charset val="134"/>
      </rPr>
      <t>次</t>
    </r>
  </si>
  <si>
    <r>
      <rPr>
        <b/>
        <sz val="14"/>
        <rFont val="宋体"/>
        <family val="3"/>
        <charset val="134"/>
      </rPr>
      <t xml:space="preserve">保险
</t>
    </r>
    <r>
      <rPr>
        <b/>
        <sz val="14"/>
        <rFont val="Arial Narrow"/>
        <family val="2"/>
      </rPr>
      <t xml:space="preserve">Insurance </t>
    </r>
  </si>
  <si>
    <r>
      <rPr>
        <b/>
        <sz val="14"/>
        <rFont val="Arial Narrow"/>
        <family val="2"/>
      </rPr>
      <t xml:space="preserve">Men
</t>
    </r>
    <r>
      <rPr>
        <b/>
        <sz val="14"/>
        <rFont val="宋体"/>
        <family val="3"/>
        <charset val="134"/>
      </rPr>
      <t>人数</t>
    </r>
  </si>
  <si>
    <r>
      <rPr>
        <b/>
        <sz val="14"/>
        <rFont val="Arial Narrow"/>
        <family val="2"/>
      </rPr>
      <t>List</t>
    </r>
    <r>
      <rPr>
        <b/>
        <sz val="14"/>
        <rFont val="宋体"/>
        <family val="3"/>
        <charset val="134"/>
      </rPr>
      <t xml:space="preserve">
份</t>
    </r>
  </si>
  <si>
    <t>保险 Insurance</t>
  </si>
  <si>
    <t>意外保险Insurance（按实际参会人员上保险，按实际发生结算，康乐保员工无需上保险）</t>
  </si>
  <si>
    <r>
      <rPr>
        <sz val="14"/>
        <rFont val="Arial Narrow"/>
        <family val="2"/>
      </rPr>
      <t>/</t>
    </r>
    <r>
      <rPr>
        <sz val="14"/>
        <rFont val="宋体"/>
        <family val="3"/>
        <charset val="134"/>
      </rPr>
      <t>人</t>
    </r>
    <r>
      <rPr>
        <sz val="14"/>
        <rFont val="Arial Narrow"/>
        <family val="2"/>
      </rPr>
      <t>/</t>
    </r>
    <r>
      <rPr>
        <sz val="14"/>
        <rFont val="宋体"/>
        <family val="3"/>
        <charset val="134"/>
      </rPr>
      <t>次</t>
    </r>
  </si>
  <si>
    <r>
      <rPr>
        <b/>
        <sz val="14"/>
        <rFont val="宋体"/>
        <family val="3"/>
        <charset val="134"/>
      </rPr>
      <t xml:space="preserve">签证
</t>
    </r>
    <r>
      <rPr>
        <b/>
        <sz val="14"/>
        <rFont val="Arial Narrow"/>
        <family val="2"/>
      </rPr>
      <t>Visa</t>
    </r>
  </si>
  <si>
    <r>
      <rPr>
        <b/>
        <sz val="14"/>
        <rFont val="Arial Narrow"/>
        <family val="2"/>
      </rPr>
      <t xml:space="preserve">List
</t>
    </r>
    <r>
      <rPr>
        <b/>
        <sz val="14"/>
        <rFont val="宋体"/>
        <family val="3"/>
        <charset val="134"/>
      </rPr>
      <t>份</t>
    </r>
  </si>
  <si>
    <t>Visa</t>
  </si>
  <si>
    <t>服务人工
service Manpower</t>
  </si>
  <si>
    <t>会务公司陪同人员
Accompanying costs</t>
  </si>
  <si>
    <t>住宿</t>
  </si>
  <si>
    <r>
      <rPr>
        <sz val="14"/>
        <color theme="1"/>
        <rFont val="Arial Narrow"/>
        <family val="2"/>
      </rPr>
      <t>/</t>
    </r>
    <r>
      <rPr>
        <sz val="14"/>
        <color indexed="8"/>
        <rFont val="宋体"/>
        <family val="3"/>
        <charset val="134"/>
      </rPr>
      <t>室</t>
    </r>
    <r>
      <rPr>
        <sz val="14"/>
        <color indexed="8"/>
        <rFont val="Arial Narrow"/>
        <family val="2"/>
      </rPr>
      <t>/</t>
    </r>
    <r>
      <rPr>
        <sz val="14"/>
        <color indexed="8"/>
        <rFont val="宋体"/>
        <family val="3"/>
        <charset val="134"/>
      </rPr>
      <t>天</t>
    </r>
  </si>
  <si>
    <t>工作人员人工费 含交通,通讯,用餐</t>
  </si>
  <si>
    <r>
      <rPr>
        <sz val="14"/>
        <color theme="1"/>
        <rFont val="Arial Narrow"/>
        <family val="2"/>
      </rPr>
      <t>/</t>
    </r>
    <r>
      <rPr>
        <sz val="14"/>
        <color indexed="8"/>
        <rFont val="宋体"/>
        <family val="3"/>
        <charset val="134"/>
      </rPr>
      <t>人</t>
    </r>
    <r>
      <rPr>
        <sz val="14"/>
        <color indexed="8"/>
        <rFont val="Arial Narrow"/>
        <family val="2"/>
      </rPr>
      <t>/</t>
    </r>
    <r>
      <rPr>
        <sz val="14"/>
        <color indexed="8"/>
        <rFont val="宋体"/>
        <family val="3"/>
        <charset val="134"/>
      </rPr>
      <t>天</t>
    </r>
  </si>
  <si>
    <t>机票或是火车票</t>
  </si>
  <si>
    <t>接机人员</t>
  </si>
  <si>
    <t xml:space="preserve">当地上会人员 </t>
  </si>
  <si>
    <t>其他不可预计费用 contingencies</t>
  </si>
  <si>
    <t>项目未税费用的3%（实报实销）</t>
  </si>
  <si>
    <t>其他要求（若有）
Other request</t>
  </si>
  <si>
    <t>拍摄</t>
  </si>
  <si>
    <t>摄影 8小时内</t>
  </si>
  <si>
    <t>元/人</t>
  </si>
  <si>
    <t>摄像 8小时内</t>
  </si>
  <si>
    <t>制作物</t>
  </si>
  <si>
    <t>接机牌</t>
  </si>
  <si>
    <t>元/个</t>
  </si>
  <si>
    <t>讲台包边</t>
  </si>
  <si>
    <t>签到背板（入住+会议）桁架宝丽布</t>
  </si>
  <si>
    <t>/平米</t>
  </si>
  <si>
    <r>
      <rPr>
        <b/>
        <sz val="14"/>
        <rFont val="宋体"/>
        <family val="3"/>
        <charset val="134"/>
      </rPr>
      <t>净价合计</t>
    </r>
    <r>
      <rPr>
        <b/>
        <sz val="14"/>
        <rFont val="Arial Narrow"/>
        <family val="2"/>
      </rPr>
      <t>1</t>
    </r>
    <r>
      <rPr>
        <b/>
        <sz val="14"/>
        <rFont val="宋体"/>
        <family val="3"/>
        <charset val="134"/>
      </rPr>
      <t xml:space="preserve">
</t>
    </r>
    <r>
      <rPr>
        <b/>
        <sz val="14"/>
        <rFont val="Arial Narrow"/>
        <family val="2"/>
      </rPr>
      <t>Net price1</t>
    </r>
  </si>
  <si>
    <r>
      <rPr>
        <sz val="14"/>
        <rFont val="宋体"/>
        <family val="3"/>
        <charset val="134"/>
      </rPr>
      <t>住宿</t>
    </r>
    <r>
      <rPr>
        <sz val="14"/>
        <rFont val="Arial Narrow"/>
        <family val="2"/>
      </rPr>
      <t>+</t>
    </r>
    <r>
      <rPr>
        <sz val="14"/>
        <rFont val="宋体"/>
        <family val="3"/>
        <charset val="134"/>
      </rPr>
      <t>会议</t>
    </r>
    <r>
      <rPr>
        <sz val="14"/>
        <rFont val="Arial Narrow"/>
        <family val="2"/>
      </rPr>
      <t>+</t>
    </r>
    <r>
      <rPr>
        <sz val="14"/>
        <rFont val="宋体"/>
        <family val="3"/>
        <charset val="134"/>
      </rPr>
      <t>餐费＋交通＋签证</t>
    </r>
    <r>
      <rPr>
        <sz val="14"/>
        <rFont val="Arial Narrow"/>
        <family val="2"/>
      </rPr>
      <t>+</t>
    </r>
    <r>
      <rPr>
        <sz val="14"/>
        <rFont val="宋体"/>
        <family val="3"/>
        <charset val="134"/>
      </rPr>
      <t>保险</t>
    </r>
    <r>
      <rPr>
        <sz val="14"/>
        <rFont val="Arial Narrow"/>
        <family val="2"/>
      </rPr>
      <t>+</t>
    </r>
    <r>
      <rPr>
        <sz val="14"/>
        <rFont val="宋体"/>
        <family val="3"/>
        <charset val="134"/>
      </rPr>
      <t>服务人工</t>
    </r>
    <r>
      <rPr>
        <sz val="14"/>
        <rFont val="宋体"/>
        <family val="3"/>
        <charset val="134"/>
      </rPr>
      <t>，(不含机票）
Accommodation/Conference/Meal＋Transportion＋Visa+Insurance+</t>
    </r>
    <r>
      <rPr>
        <sz val="14"/>
        <rFont val="宋体"/>
        <family val="3"/>
        <charset val="134"/>
      </rPr>
      <t>service manpower</t>
    </r>
    <r>
      <rPr>
        <sz val="14"/>
        <rFont val="宋体"/>
        <family val="3"/>
        <charset val="134"/>
      </rPr>
      <t>(excluded airticket fee)</t>
    </r>
  </si>
  <si>
    <t xml:space="preserve">服务费率Service fee % </t>
  </si>
  <si>
    <t>未税总费用合计Total cost without VAT</t>
  </si>
  <si>
    <r>
      <rPr>
        <b/>
        <sz val="14"/>
        <rFont val="Arial Narrow"/>
        <family val="2"/>
      </rPr>
      <t xml:space="preserve">Logistic Flight Cost Sum
</t>
    </r>
    <r>
      <rPr>
        <b/>
        <sz val="14"/>
        <rFont val="宋体"/>
        <family val="3"/>
        <charset val="134"/>
      </rPr>
      <t>机票交通费用</t>
    </r>
  </si>
  <si>
    <t>国际机票(预计费用）International Tickets（est。）</t>
  </si>
  <si>
    <t>具体信息</t>
  </si>
  <si>
    <r>
      <rPr>
        <sz val="14"/>
        <rFont val="Arial Narrow"/>
        <family val="2"/>
      </rPr>
      <t>/</t>
    </r>
    <r>
      <rPr>
        <sz val="14"/>
        <rFont val="宋体"/>
        <family val="3"/>
        <charset val="134"/>
      </rPr>
      <t>票</t>
    </r>
  </si>
  <si>
    <t>国际机票出票费 service fee</t>
  </si>
  <si>
    <t>其他费用（若有）other cost （if has）</t>
  </si>
  <si>
    <t>注册费</t>
  </si>
  <si>
    <t>单价</t>
  </si>
  <si>
    <t>Men
人数</t>
  </si>
  <si>
    <t>Time
次数</t>
  </si>
  <si>
    <t>注册服务费</t>
  </si>
  <si>
    <r>
      <rPr>
        <b/>
        <sz val="14"/>
        <rFont val="宋体"/>
        <family val="3"/>
        <charset val="134"/>
      </rPr>
      <t>净价总价</t>
    </r>
    <r>
      <rPr>
        <b/>
        <sz val="14"/>
        <rFont val="Arial Narrow"/>
        <family val="2"/>
      </rPr>
      <t>2</t>
    </r>
    <r>
      <rPr>
        <b/>
        <sz val="14"/>
        <rFont val="宋体"/>
        <family val="3"/>
        <charset val="134"/>
      </rPr>
      <t xml:space="preserve">
</t>
    </r>
    <r>
      <rPr>
        <b/>
        <sz val="14"/>
        <rFont val="Arial Narrow"/>
        <family val="2"/>
      </rPr>
      <t>Net price2</t>
    </r>
  </si>
  <si>
    <r>
      <rPr>
        <b/>
        <sz val="14"/>
        <rFont val="宋体"/>
        <family val="3"/>
        <charset val="134"/>
      </rPr>
      <t>未税总费用合计＋</t>
    </r>
    <r>
      <rPr>
        <b/>
        <sz val="14"/>
        <rFont val="宋体"/>
        <family val="3"/>
        <charset val="134"/>
      </rPr>
      <t xml:space="preserve">机票+注册
</t>
    </r>
    <r>
      <rPr>
        <b/>
        <sz val="14"/>
        <rFont val="Arial Narrow"/>
        <family val="2"/>
      </rPr>
      <t>(Net price1</t>
    </r>
    <r>
      <rPr>
        <b/>
        <sz val="14"/>
        <rFont val="宋体"/>
        <family val="3"/>
        <charset val="134"/>
      </rPr>
      <t>＋</t>
    </r>
    <r>
      <rPr>
        <b/>
        <sz val="14"/>
        <rFont val="Arial Narrow"/>
        <family val="2"/>
      </rPr>
      <t>Service fee</t>
    </r>
    <r>
      <rPr>
        <b/>
        <sz val="14"/>
        <rFont val="宋体"/>
        <family val="3"/>
        <charset val="134"/>
      </rPr>
      <t>＋</t>
    </r>
    <r>
      <rPr>
        <b/>
        <sz val="14"/>
        <rFont val="Arial Narrow"/>
        <family val="2"/>
      </rPr>
      <t>Accompanying cost+Airticket+registration)</t>
    </r>
  </si>
  <si>
    <r>
      <rPr>
        <b/>
        <sz val="14"/>
        <rFont val="宋体"/>
        <family val="3"/>
        <charset val="134"/>
      </rPr>
      <t>含</t>
    </r>
    <r>
      <rPr>
        <b/>
        <sz val="14"/>
        <rFont val="Arial Narrow"/>
        <family val="2"/>
      </rPr>
      <t xml:space="preserve">VAT </t>
    </r>
    <r>
      <rPr>
        <b/>
        <sz val="14"/>
        <rFont val="宋体"/>
        <family val="3"/>
        <charset val="134"/>
      </rPr>
      <t>增值税发票金额（增值税默认</t>
    </r>
    <r>
      <rPr>
        <b/>
        <sz val="14"/>
        <rFont val="Arial Narrow"/>
        <family val="2"/>
      </rPr>
      <t>6%</t>
    </r>
    <r>
      <rPr>
        <b/>
        <sz val="14"/>
        <rFont val="宋体"/>
        <family val="3"/>
        <charset val="134"/>
      </rPr>
      <t>）</t>
    </r>
  </si>
  <si>
    <t>含税总费用合计Total cost with VAT</t>
  </si>
  <si>
    <t>总人数
Total member</t>
  </si>
  <si>
    <r>
      <rPr>
        <sz val="14"/>
        <rFont val="宋体"/>
        <family val="3"/>
        <charset val="134"/>
      </rPr>
      <t xml:space="preserve">人均费用
</t>
    </r>
    <r>
      <rPr>
        <sz val="14"/>
        <rFont val="Arial Narrow"/>
        <family val="2"/>
      </rPr>
      <t>Per capita costs</t>
    </r>
  </si>
  <si>
    <t>Days
天数</t>
  </si>
  <si>
    <t>大连新世界 房间</t>
  </si>
  <si>
    <t>大连新世界 会场</t>
  </si>
  <si>
    <t>大连新世界 用餐</t>
  </si>
  <si>
    <t>7月31日晚餐 圆桌</t>
  </si>
  <si>
    <t>大连周水子国际机场-大连新世界 小车</t>
  </si>
  <si>
    <t>大连周水子国际机场-大连新世界 GL8</t>
  </si>
  <si>
    <t>启动仪式</t>
    <phoneticPr fontId="16" type="noConversion"/>
  </si>
  <si>
    <t>元/个</t>
    <phoneticPr fontId="16" type="noConversion"/>
  </si>
  <si>
    <t>桌卡</t>
    <phoneticPr fontId="16" type="noConversion"/>
  </si>
  <si>
    <t>袁少晨</t>
    <phoneticPr fontId="16" type="noConversion"/>
  </si>
  <si>
    <t>人名A4</t>
    <phoneticPr fontId="16" type="noConversion"/>
  </si>
  <si>
    <t>签到A3</t>
    <phoneticPr fontId="16" type="noConversion"/>
  </si>
  <si>
    <t>魔方启动台，单魔方直径75cm，高1.3m</t>
    <phoneticPr fontId="16" type="noConversion"/>
  </si>
  <si>
    <t>7月31日全天 三楼贵宾三楼贵宾6-8厅 300m²；26.7*9.7*3</t>
    <phoneticPr fontId="16" type="noConversion"/>
  </si>
  <si>
    <t>2021年拜尔坦泡沫银上市会</t>
    <phoneticPr fontId="16" type="noConversion"/>
  </si>
  <si>
    <t>易拉宝</t>
    <phoneticPr fontId="16" type="noConversion"/>
  </si>
  <si>
    <t>元个</t>
    <phoneticPr fontId="16" type="noConversion"/>
  </si>
  <si>
    <t>麦克风套</t>
    <phoneticPr fontId="16" type="noConversion"/>
  </si>
  <si>
    <t>10*8</t>
    <phoneticPr fontId="16" type="noConversion"/>
  </si>
  <si>
    <t>1.2m*2m</t>
    <phoneticPr fontId="16" type="noConversion"/>
  </si>
  <si>
    <t>M.I.C.E Cost Breakdown会议费用细分表</t>
    <phoneticPr fontId="16" type="noConversion"/>
  </si>
  <si>
    <t>2021年拜尔坦泡沫银上市会 结算单</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</si>
</sst>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176" formatCode="\¥#,##0.00;\¥\-#,##0.00"/>
    <numFmt numFmtId="177" formatCode="\¥#,##0.00_);[Red]\(\¥#,##0.00\)"/>
    <numFmt numFmtId="178" formatCode="\¥#,##0.00"/>
    <numFmt numFmtId="179" formatCode="0.0"/>
    <numFmt numFmtId="180" formatCode="0_ "/>
    <numFmt numFmtId="181" formatCode="[$￥-804]#,##0.00"/>
    <numFmt numFmtId="182" formatCode="[$￥-804]#,##0.00_);[Red]\([$￥-804]#,##0.00\)"/>
  </numFmts>
  <fonts count="20" x14ac:knownFonts="1">
    <font>
      <sz val="11"/>
      <color theme="1"/>
      <name val="等线"/>
      <charset val="134"/>
      <scheme val="minor"/>
    </font>
    <font>
      <b/>
      <sz val="10"/>
      <name val="Arial Narrow"/>
      <family val="2"/>
    </font>
    <font>
      <sz val="10"/>
      <name val="Arial Narrow"/>
      <family val="2"/>
    </font>
    <font>
      <b/>
      <sz val="18"/>
      <name val="宋体"/>
      <family val="3"/>
      <charset val="134"/>
    </font>
    <font>
      <b/>
      <sz val="18"/>
      <name val="Arial"/>
      <family val="2"/>
    </font>
    <font>
      <sz val="14"/>
      <name val="Arial Narrow"/>
      <family val="2"/>
    </font>
    <font>
      <sz val="14"/>
      <name val="宋体"/>
      <family val="3"/>
      <charset val="134"/>
    </font>
    <font>
      <sz val="24"/>
      <name val="Arial Narrow"/>
      <family val="2"/>
    </font>
    <font>
      <b/>
      <sz val="14"/>
      <name val="Arial Narrow"/>
      <family val="2"/>
    </font>
    <font>
      <sz val="14"/>
      <color theme="1"/>
      <name val="Arial Narrow"/>
      <family val="2"/>
    </font>
    <font>
      <b/>
      <sz val="14"/>
      <name val="宋体"/>
      <family val="3"/>
      <charset val="134"/>
    </font>
    <font>
      <sz val="14"/>
      <color theme="1"/>
      <name val="宋体"/>
      <family val="3"/>
      <charset val="134"/>
    </font>
    <font>
      <b/>
      <sz val="16"/>
      <name val="Arial Narrow"/>
      <family val="2"/>
    </font>
    <font>
      <sz val="12"/>
      <name val="宋体"/>
      <family val="3"/>
      <charset val="134"/>
    </font>
    <font>
      <sz val="14"/>
      <color indexed="8"/>
      <name val="宋体"/>
      <family val="3"/>
      <charset val="134"/>
    </font>
    <font>
      <sz val="14"/>
      <color indexed="8"/>
      <name val="Arial Narrow"/>
      <family val="2"/>
    </font>
    <font>
      <sz val="9"/>
      <name val="等线"/>
      <family val="3"/>
      <charset val="134"/>
      <scheme val="minor"/>
    </font>
    <font>
      <sz val="14"/>
      <color theme="1"/>
      <name val="宋体"/>
      <family val="3"/>
      <charset val="134"/>
    </font>
    <font>
      <sz val="14"/>
      <name val="宋体"/>
      <family val="3"/>
      <charset val="134"/>
    </font>
    <font>
      <b/>
      <sz val="10"/>
      <name val="宋体"/>
      <family val="2"/>
      <charset val="134"/>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top/>
      <bottom style="thin">
        <color auto="1"/>
      </bottom>
      <diagonal/>
    </border>
    <border>
      <left/>
      <right/>
      <top style="thin">
        <color auto="1"/>
      </top>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diagonal/>
    </border>
  </borders>
  <cellStyleXfs count="3">
    <xf numFmtId="0" fontId="0" fillId="0" borderId="0">
      <alignment vertical="center"/>
    </xf>
    <xf numFmtId="0" fontId="13" fillId="0" borderId="0"/>
    <xf numFmtId="181" fontId="13" fillId="0" borderId="0"/>
  </cellStyleXfs>
  <cellXfs count="147">
    <xf numFmtId="0" fontId="0" fillId="0" borderId="0" xfId="0">
      <alignment vertical="center"/>
    </xf>
    <xf numFmtId="0" fontId="1" fillId="0" borderId="0" xfId="1" applyFont="1" applyAlignment="1">
      <alignment vertical="center" wrapText="1"/>
    </xf>
    <xf numFmtId="0" fontId="2" fillId="0" borderId="0" xfId="1" applyFont="1" applyAlignment="1">
      <alignment vertical="center" wrapText="1"/>
    </xf>
    <xf numFmtId="179" fontId="2" fillId="0" borderId="0" xfId="1" applyNumberFormat="1" applyFont="1" applyAlignment="1">
      <alignment vertical="center" wrapText="1"/>
    </xf>
    <xf numFmtId="0" fontId="5" fillId="2" borderId="3" xfId="1" applyFont="1" applyFill="1" applyBorder="1" applyAlignment="1">
      <alignment horizontal="right" vertical="center" wrapText="1"/>
    </xf>
    <xf numFmtId="0" fontId="5" fillId="2" borderId="6" xfId="1" applyFont="1" applyFill="1" applyBorder="1" applyAlignment="1">
      <alignment horizontal="right" vertical="center" wrapText="1"/>
    </xf>
    <xf numFmtId="0" fontId="6" fillId="0" borderId="7" xfId="1" applyFont="1" applyBorder="1" applyAlignment="1">
      <alignment horizontal="center" vertical="center" wrapText="1"/>
    </xf>
    <xf numFmtId="0" fontId="5" fillId="2" borderId="7" xfId="1" applyFont="1" applyFill="1" applyBorder="1" applyAlignment="1">
      <alignment horizontal="right" vertical="center" wrapText="1"/>
    </xf>
    <xf numFmtId="0" fontId="5" fillId="2" borderId="9" xfId="1" applyFont="1" applyFill="1" applyBorder="1" applyAlignment="1">
      <alignment horizontal="right" vertical="center" wrapText="1"/>
    </xf>
    <xf numFmtId="0" fontId="5" fillId="2" borderId="11" xfId="1" applyFont="1" applyFill="1" applyBorder="1" applyAlignment="1">
      <alignment horizontal="right" vertical="center" wrapText="1"/>
    </xf>
    <xf numFmtId="0" fontId="8" fillId="2" borderId="3" xfId="1" applyFont="1" applyFill="1" applyBorder="1" applyAlignment="1">
      <alignment vertical="center" wrapText="1"/>
    </xf>
    <xf numFmtId="178" fontId="8" fillId="3" borderId="15" xfId="1" applyNumberFormat="1" applyFont="1" applyFill="1" applyBorder="1" applyAlignment="1">
      <alignment vertical="center" wrapText="1"/>
    </xf>
    <xf numFmtId="14" fontId="6" fillId="4" borderId="7" xfId="1" applyNumberFormat="1" applyFont="1" applyFill="1" applyBorder="1" applyAlignment="1">
      <alignment horizontal="left" vertical="center" wrapText="1"/>
    </xf>
    <xf numFmtId="177" fontId="5" fillId="0" borderId="7" xfId="1" applyNumberFormat="1" applyFont="1" applyBorder="1" applyAlignment="1">
      <alignment vertical="center" wrapText="1"/>
    </xf>
    <xf numFmtId="0" fontId="5" fillId="0" borderId="16" xfId="1" applyFont="1" applyBorder="1" applyAlignment="1">
      <alignment vertical="center" wrapText="1"/>
    </xf>
    <xf numFmtId="0" fontId="8" fillId="2" borderId="6" xfId="1" applyFont="1" applyFill="1" applyBorder="1" applyAlignment="1">
      <alignment horizontal="left" vertical="center" wrapText="1"/>
    </xf>
    <xf numFmtId="178" fontId="8" fillId="3" borderId="16" xfId="1" applyNumberFormat="1" applyFont="1" applyFill="1" applyBorder="1" applyAlignment="1">
      <alignment vertical="center" wrapText="1"/>
    </xf>
    <xf numFmtId="178" fontId="5" fillId="0" borderId="7" xfId="1" applyNumberFormat="1" applyFont="1" applyBorder="1" applyAlignment="1">
      <alignment vertical="center" wrapText="1"/>
    </xf>
    <xf numFmtId="0" fontId="5" fillId="0" borderId="7" xfId="1" applyFont="1" applyBorder="1" applyAlignment="1">
      <alignment vertical="center" wrapText="1"/>
    </xf>
    <xf numFmtId="14" fontId="6" fillId="4" borderId="16" xfId="1" applyNumberFormat="1" applyFont="1" applyFill="1" applyBorder="1" applyAlignment="1">
      <alignment horizontal="left" vertical="center" wrapText="1"/>
    </xf>
    <xf numFmtId="14" fontId="6" fillId="0" borderId="17" xfId="1" applyNumberFormat="1" applyFont="1" applyBorder="1" applyAlignment="1">
      <alignment vertical="center" wrapText="1"/>
    </xf>
    <xf numFmtId="0" fontId="8" fillId="2" borderId="6" xfId="1" applyFont="1" applyFill="1" applyBorder="1" applyAlignment="1">
      <alignment vertical="center" wrapText="1"/>
    </xf>
    <xf numFmtId="178" fontId="8" fillId="3" borderId="18" xfId="1" applyNumberFormat="1" applyFont="1" applyFill="1" applyBorder="1" applyAlignment="1">
      <alignment vertical="center" wrapText="1"/>
    </xf>
    <xf numFmtId="14" fontId="6" fillId="0" borderId="7" xfId="1" applyNumberFormat="1" applyFont="1" applyBorder="1" applyAlignment="1">
      <alignment horizontal="left" vertical="center" wrapText="1"/>
    </xf>
    <xf numFmtId="178" fontId="5" fillId="0" borderId="8" xfId="1" applyNumberFormat="1" applyFont="1" applyBorder="1" applyAlignment="1">
      <alignment vertical="center" wrapText="1"/>
    </xf>
    <xf numFmtId="178" fontId="6" fillId="0" borderId="7" xfId="1" applyNumberFormat="1" applyFont="1" applyBorder="1" applyAlignment="1">
      <alignment vertical="center" wrapText="1"/>
    </xf>
    <xf numFmtId="176" fontId="5" fillId="0" borderId="7" xfId="1" applyNumberFormat="1" applyFont="1" applyBorder="1" applyAlignment="1">
      <alignment vertical="center" wrapText="1"/>
    </xf>
    <xf numFmtId="0" fontId="6" fillId="0" borderId="6" xfId="1" applyFont="1" applyBorder="1" applyAlignment="1">
      <alignment vertical="center" wrapText="1"/>
    </xf>
    <xf numFmtId="0" fontId="6" fillId="0" borderId="16" xfId="1" applyFont="1" applyBorder="1" applyAlignment="1">
      <alignment vertical="center" wrapText="1"/>
    </xf>
    <xf numFmtId="0" fontId="5" fillId="0" borderId="6" xfId="1" applyFont="1" applyBorder="1" applyAlignment="1">
      <alignment vertical="center" wrapText="1"/>
    </xf>
    <xf numFmtId="0" fontId="10" fillId="2" borderId="6" xfId="1" applyFont="1" applyFill="1" applyBorder="1" applyAlignment="1">
      <alignment vertical="center" wrapText="1"/>
    </xf>
    <xf numFmtId="0" fontId="11" fillId="0" borderId="16" xfId="1" applyFont="1" applyBorder="1" applyAlignment="1">
      <alignment horizontal="left" vertical="center" wrapText="1"/>
    </xf>
    <xf numFmtId="178" fontId="9" fillId="0" borderId="8" xfId="1" applyNumberFormat="1" applyFont="1" applyBorder="1" applyAlignment="1">
      <alignment vertical="center" wrapText="1"/>
    </xf>
    <xf numFmtId="0" fontId="6" fillId="0" borderId="16" xfId="1" applyFont="1" applyBorder="1" applyAlignment="1">
      <alignment horizontal="left" vertical="center" wrapText="1"/>
    </xf>
    <xf numFmtId="178" fontId="5" fillId="0" borderId="19" xfId="1" applyNumberFormat="1" applyFont="1" applyBorder="1" applyAlignment="1">
      <alignment vertical="center" wrapText="1"/>
    </xf>
    <xf numFmtId="0" fontId="10" fillId="2" borderId="9" xfId="1" applyFont="1" applyFill="1" applyBorder="1" applyAlignment="1">
      <alignment vertical="center" wrapText="1"/>
    </xf>
    <xf numFmtId="178" fontId="8" fillId="3" borderId="21" xfId="1" applyNumberFormat="1" applyFont="1" applyFill="1" applyBorder="1" applyAlignment="1">
      <alignment vertical="center" wrapText="1"/>
    </xf>
    <xf numFmtId="0" fontId="6" fillId="4" borderId="7" xfId="1" applyFont="1" applyFill="1" applyBorder="1" applyAlignment="1">
      <alignment horizontal="left" vertical="center" wrapText="1"/>
    </xf>
    <xf numFmtId="0" fontId="6" fillId="0" borderId="7" xfId="1" applyFont="1" applyBorder="1" applyAlignment="1">
      <alignment vertical="center" wrapText="1"/>
    </xf>
    <xf numFmtId="0" fontId="11" fillId="4" borderId="7" xfId="1" applyFont="1" applyFill="1" applyBorder="1" applyAlignment="1">
      <alignment horizontal="left" vertical="center" wrapText="1"/>
    </xf>
    <xf numFmtId="178" fontId="5" fillId="3" borderId="16" xfId="1" applyNumberFormat="1" applyFont="1" applyFill="1" applyBorder="1" applyAlignment="1">
      <alignment vertical="center" wrapText="1"/>
    </xf>
    <xf numFmtId="9" fontId="12" fillId="0" borderId="7" xfId="1" applyNumberFormat="1" applyFont="1" applyBorder="1" applyAlignment="1">
      <alignment vertical="center" wrapText="1"/>
    </xf>
    <xf numFmtId="0" fontId="6" fillId="0" borderId="9" xfId="1" applyFont="1" applyBorder="1" applyAlignment="1">
      <alignment vertical="center" wrapText="1"/>
    </xf>
    <xf numFmtId="178" fontId="8" fillId="0" borderId="21" xfId="1" applyNumberFormat="1" applyFont="1" applyBorder="1" applyAlignment="1">
      <alignment vertical="center" wrapText="1"/>
    </xf>
    <xf numFmtId="0" fontId="6" fillId="0" borderId="17" xfId="1" applyFont="1" applyBorder="1" applyAlignment="1">
      <alignment vertical="center" wrapText="1"/>
    </xf>
    <xf numFmtId="0" fontId="6" fillId="0" borderId="21" xfId="1" applyFont="1" applyBorder="1" applyAlignment="1">
      <alignment vertical="center" wrapText="1"/>
    </xf>
    <xf numFmtId="178" fontId="5" fillId="0" borderId="22" xfId="1" applyNumberFormat="1" applyFont="1" applyBorder="1" applyAlignment="1">
      <alignment vertical="center" wrapText="1"/>
    </xf>
    <xf numFmtId="178" fontId="8" fillId="3" borderId="7" xfId="1" applyNumberFormat="1" applyFont="1" applyFill="1" applyBorder="1" applyAlignment="1">
      <alignment vertical="center" wrapText="1"/>
    </xf>
    <xf numFmtId="10" fontId="6" fillId="0" borderId="21" xfId="1" applyNumberFormat="1" applyFont="1" applyBorder="1" applyAlignment="1">
      <alignment vertical="center" wrapText="1"/>
    </xf>
    <xf numFmtId="9" fontId="6" fillId="0" borderId="21" xfId="1" applyNumberFormat="1" applyFont="1" applyBorder="1" applyAlignment="1">
      <alignment vertical="center" wrapText="1"/>
    </xf>
    <xf numFmtId="0" fontId="6" fillId="0" borderId="11" xfId="1" applyFont="1" applyBorder="1" applyAlignment="1">
      <alignment vertical="center" wrapText="1"/>
    </xf>
    <xf numFmtId="0" fontId="5" fillId="0" borderId="25" xfId="1" applyFont="1" applyBorder="1" applyAlignment="1">
      <alignment vertical="center" wrapText="1"/>
    </xf>
    <xf numFmtId="0" fontId="8" fillId="3" borderId="31" xfId="1" applyFont="1" applyFill="1" applyBorder="1" applyAlignment="1">
      <alignment horizontal="center" vertical="center" wrapText="1"/>
    </xf>
    <xf numFmtId="179" fontId="8" fillId="3" borderId="31" xfId="1" applyNumberFormat="1" applyFont="1" applyFill="1" applyBorder="1" applyAlignment="1">
      <alignment horizontal="center" vertical="center" wrapText="1"/>
    </xf>
    <xf numFmtId="179" fontId="8" fillId="3" borderId="32" xfId="1" applyNumberFormat="1" applyFont="1" applyFill="1" applyBorder="1" applyAlignment="1">
      <alignment horizontal="center" vertical="center" wrapText="1"/>
    </xf>
    <xf numFmtId="0" fontId="5" fillId="0" borderId="33" xfId="1" applyFont="1" applyBorder="1" applyAlignment="1">
      <alignment horizontal="right" vertical="center" wrapText="1"/>
    </xf>
    <xf numFmtId="179" fontId="5" fillId="0" borderId="33" xfId="1" applyNumberFormat="1" applyFont="1" applyBorder="1" applyAlignment="1">
      <alignment horizontal="center" vertical="center" wrapText="1"/>
    </xf>
    <xf numFmtId="178" fontId="5" fillId="0" borderId="34" xfId="1" applyNumberFormat="1" applyFont="1" applyBorder="1" applyAlignment="1">
      <alignment vertical="center" wrapText="1"/>
    </xf>
    <xf numFmtId="0" fontId="8" fillId="3" borderId="7" xfId="1" applyFont="1" applyFill="1" applyBorder="1" applyAlignment="1">
      <alignment horizontal="center" vertical="center" wrapText="1"/>
    </xf>
    <xf numFmtId="179" fontId="8" fillId="3" borderId="7" xfId="1" applyNumberFormat="1" applyFont="1" applyFill="1" applyBorder="1" applyAlignment="1">
      <alignment horizontal="center" vertical="center" wrapText="1"/>
    </xf>
    <xf numFmtId="3" fontId="5" fillId="0" borderId="7" xfId="1" applyNumberFormat="1" applyFont="1" applyBorder="1" applyAlignment="1">
      <alignment vertical="center" wrapText="1"/>
    </xf>
    <xf numFmtId="179" fontId="5" fillId="0" borderId="7" xfId="1" applyNumberFormat="1" applyFont="1" applyBorder="1" applyAlignment="1">
      <alignment vertical="center" wrapText="1"/>
    </xf>
    <xf numFmtId="176" fontId="5" fillId="0" borderId="34" xfId="1" applyNumberFormat="1" applyFont="1" applyBorder="1" applyAlignment="1">
      <alignment vertical="center" wrapText="1"/>
    </xf>
    <xf numFmtId="0" fontId="8" fillId="3" borderId="33" xfId="1" applyFont="1" applyFill="1" applyBorder="1" applyAlignment="1">
      <alignment horizontal="center" vertical="center" wrapText="1"/>
    </xf>
    <xf numFmtId="179" fontId="8" fillId="3" borderId="33" xfId="1" applyNumberFormat="1" applyFont="1" applyFill="1" applyBorder="1" applyAlignment="1">
      <alignment horizontal="center" vertical="center" wrapText="1"/>
    </xf>
    <xf numFmtId="3" fontId="9" fillId="0" borderId="7" xfId="1" applyNumberFormat="1" applyFont="1" applyBorder="1" applyAlignment="1">
      <alignment vertical="center" wrapText="1"/>
    </xf>
    <xf numFmtId="181" fontId="5" fillId="0" borderId="34" xfId="1" applyNumberFormat="1" applyFont="1" applyBorder="1" applyAlignment="1">
      <alignment vertical="center" wrapText="1"/>
    </xf>
    <xf numFmtId="0" fontId="8" fillId="3" borderId="35" xfId="1" applyFont="1" applyFill="1" applyBorder="1" applyAlignment="1">
      <alignment horizontal="center" vertical="center" wrapText="1"/>
    </xf>
    <xf numFmtId="0" fontId="8" fillId="3" borderId="30" xfId="1" applyFont="1" applyFill="1" applyBorder="1" applyAlignment="1">
      <alignment vertical="center" wrapText="1"/>
    </xf>
    <xf numFmtId="0" fontId="10" fillId="3" borderId="7" xfId="1" applyFont="1" applyFill="1" applyBorder="1" applyAlignment="1">
      <alignment horizontal="center" vertical="center" wrapText="1"/>
    </xf>
    <xf numFmtId="179" fontId="10" fillId="3" borderId="7" xfId="1" applyNumberFormat="1" applyFont="1" applyFill="1" applyBorder="1" applyAlignment="1">
      <alignment horizontal="center" vertical="center" wrapText="1"/>
    </xf>
    <xf numFmtId="0" fontId="10" fillId="3" borderId="34" xfId="1" applyFont="1" applyFill="1" applyBorder="1" applyAlignment="1">
      <alignment vertical="center" wrapText="1"/>
    </xf>
    <xf numFmtId="181" fontId="5" fillId="0" borderId="36" xfId="1" applyNumberFormat="1" applyFont="1" applyBorder="1" applyAlignment="1">
      <alignment vertical="center" wrapText="1"/>
    </xf>
    <xf numFmtId="0" fontId="5" fillId="0" borderId="16" xfId="1" quotePrefix="1" applyFont="1" applyBorder="1" applyAlignment="1">
      <alignment vertical="center" wrapText="1"/>
    </xf>
    <xf numFmtId="0" fontId="5" fillId="0" borderId="7" xfId="1" quotePrefix="1" applyFont="1" applyBorder="1" applyAlignment="1">
      <alignment vertical="center" wrapText="1"/>
    </xf>
    <xf numFmtId="0" fontId="5" fillId="0" borderId="21" xfId="1" quotePrefix="1" applyFont="1" applyBorder="1" applyAlignment="1">
      <alignment vertical="center" wrapText="1"/>
    </xf>
    <xf numFmtId="0" fontId="9" fillId="0" borderId="16" xfId="1" quotePrefix="1" applyFont="1" applyBorder="1" applyAlignment="1">
      <alignment vertical="center" wrapText="1"/>
    </xf>
    <xf numFmtId="0" fontId="17" fillId="4" borderId="7" xfId="1" applyFont="1" applyFill="1" applyBorder="1" applyAlignment="1">
      <alignment horizontal="left" vertical="center" wrapText="1"/>
    </xf>
    <xf numFmtId="0" fontId="18" fillId="0" borderId="7" xfId="1" applyFont="1" applyBorder="1" applyAlignment="1">
      <alignment vertical="center" wrapText="1"/>
    </xf>
    <xf numFmtId="0" fontId="17" fillId="4" borderId="16" xfId="1" applyFont="1" applyFill="1" applyBorder="1" applyAlignment="1">
      <alignment horizontal="left" vertical="center" wrapText="1"/>
    </xf>
    <xf numFmtId="0" fontId="18" fillId="0" borderId="7" xfId="1" applyFont="1" applyBorder="1" applyAlignment="1">
      <alignment horizontal="center" vertical="center" wrapText="1"/>
    </xf>
    <xf numFmtId="0" fontId="6" fillId="4" borderId="16" xfId="1" applyFont="1" applyFill="1" applyBorder="1" applyAlignment="1">
      <alignment horizontal="left" vertical="center" wrapText="1"/>
    </xf>
    <xf numFmtId="0" fontId="19" fillId="0" borderId="0" xfId="1" applyFont="1" applyAlignment="1">
      <alignment vertical="center" wrapText="1"/>
    </xf>
    <xf numFmtId="7" fontId="2" fillId="0" borderId="0" xfId="1" applyNumberFormat="1" applyFont="1" applyAlignment="1">
      <alignment vertical="center" wrapText="1"/>
    </xf>
    <xf numFmtId="0" fontId="3"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6"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27" xfId="1" applyFont="1" applyBorder="1" applyAlignment="1">
      <alignment horizontal="center" vertical="center" wrapText="1"/>
    </xf>
    <xf numFmtId="14" fontId="5" fillId="0" borderId="8" xfId="1" applyNumberFormat="1" applyFont="1" applyBorder="1" applyAlignment="1">
      <alignment horizontal="center" vertical="center" wrapText="1"/>
    </xf>
    <xf numFmtId="0" fontId="5" fillId="0" borderId="10"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8" xfId="1" applyFont="1" applyBorder="1" applyAlignment="1">
      <alignment horizontal="center" vertical="center" wrapText="1"/>
    </xf>
    <xf numFmtId="178" fontId="7" fillId="0" borderId="8" xfId="1" applyNumberFormat="1" applyFont="1" applyBorder="1" applyAlignment="1">
      <alignment horizontal="right" vertical="center" wrapText="1"/>
    </xf>
    <xf numFmtId="178" fontId="7" fillId="0" borderId="10" xfId="1" applyNumberFormat="1" applyFont="1" applyBorder="1" applyAlignment="1">
      <alignment horizontal="right" vertical="center" wrapText="1"/>
    </xf>
    <xf numFmtId="178" fontId="7" fillId="0" borderId="28" xfId="1" applyNumberFormat="1" applyFont="1" applyBorder="1" applyAlignment="1">
      <alignment horizontal="right" vertical="center" wrapText="1"/>
    </xf>
    <xf numFmtId="178" fontId="7" fillId="0" borderId="12" xfId="1" applyNumberFormat="1" applyFont="1" applyBorder="1" applyAlignment="1">
      <alignment horizontal="right" vertical="center" wrapText="1"/>
    </xf>
    <xf numFmtId="178" fontId="7" fillId="0" borderId="13" xfId="1" applyNumberFormat="1" applyFont="1" applyBorder="1" applyAlignment="1">
      <alignment horizontal="right" vertical="center" wrapText="1"/>
    </xf>
    <xf numFmtId="178" fontId="7" fillId="0" borderId="29" xfId="1" applyNumberFormat="1" applyFont="1" applyBorder="1" applyAlignment="1">
      <alignment horizontal="right" vertical="center" wrapText="1"/>
    </xf>
    <xf numFmtId="0" fontId="5" fillId="0" borderId="14" xfId="1" applyFont="1" applyBorder="1" applyAlignment="1">
      <alignment horizontal="left" vertical="center" wrapText="1"/>
    </xf>
    <xf numFmtId="0" fontId="5" fillId="0" borderId="0" xfId="1" applyFont="1" applyAlignment="1">
      <alignment horizontal="left" vertical="center" wrapText="1"/>
    </xf>
    <xf numFmtId="0" fontId="5" fillId="0" borderId="30" xfId="1" applyFont="1" applyBorder="1" applyAlignment="1">
      <alignment horizontal="left" vertical="center" wrapText="1"/>
    </xf>
    <xf numFmtId="0" fontId="8" fillId="3" borderId="4" xfId="1" applyFont="1" applyFill="1" applyBorder="1" applyAlignment="1">
      <alignment horizontal="center" vertical="center" wrapText="1"/>
    </xf>
    <xf numFmtId="0" fontId="8" fillId="3" borderId="15"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16" xfId="1" applyFont="1" applyFill="1" applyBorder="1" applyAlignment="1">
      <alignment horizontal="center" vertical="center" wrapText="1"/>
    </xf>
    <xf numFmtId="178" fontId="8" fillId="3" borderId="10" xfId="1" applyNumberFormat="1" applyFont="1" applyFill="1" applyBorder="1" applyAlignment="1">
      <alignment horizontal="right" vertical="center" wrapText="1"/>
    </xf>
    <xf numFmtId="0" fontId="6" fillId="0" borderId="10" xfId="1" applyFont="1" applyBorder="1" applyAlignment="1">
      <alignment horizontal="right" vertical="center" wrapText="1"/>
    </xf>
    <xf numFmtId="0" fontId="6" fillId="0" borderId="28" xfId="1" applyFont="1" applyBorder="1" applyAlignment="1">
      <alignment horizontal="right" vertical="center" wrapText="1"/>
    </xf>
    <xf numFmtId="0" fontId="8" fillId="3" borderId="19" xfId="1" applyFont="1" applyFill="1" applyBorder="1" applyAlignment="1">
      <alignment horizontal="center" vertical="center" wrapText="1"/>
    </xf>
    <xf numFmtId="0" fontId="8" fillId="3" borderId="18" xfId="1" applyFont="1" applyFill="1" applyBorder="1" applyAlignment="1">
      <alignment horizontal="center" vertical="center" wrapText="1"/>
    </xf>
    <xf numFmtId="182" fontId="5" fillId="0" borderId="12" xfId="1" applyNumberFormat="1" applyFont="1" applyBorder="1" applyAlignment="1">
      <alignment horizontal="right" vertical="center" wrapText="1"/>
    </xf>
    <xf numFmtId="182" fontId="6" fillId="0" borderId="13" xfId="1" applyNumberFormat="1" applyFont="1" applyBorder="1" applyAlignment="1">
      <alignment vertical="center" wrapText="1"/>
    </xf>
    <xf numFmtId="182" fontId="6" fillId="0" borderId="29" xfId="1" applyNumberFormat="1" applyFont="1" applyBorder="1" applyAlignment="1">
      <alignment vertical="center" wrapText="1"/>
    </xf>
    <xf numFmtId="14" fontId="6" fillId="0" borderId="9" xfId="1" applyNumberFormat="1" applyFont="1" applyBorder="1" applyAlignment="1">
      <alignment horizontal="left" vertical="center" wrapText="1"/>
    </xf>
    <xf numFmtId="14" fontId="6" fillId="0" borderId="17" xfId="1" applyNumberFormat="1" applyFont="1" applyBorder="1" applyAlignment="1">
      <alignment horizontal="left" vertical="center" wrapText="1"/>
    </xf>
    <xf numFmtId="0" fontId="9" fillId="4" borderId="9" xfId="1" applyFont="1" applyFill="1" applyBorder="1" applyAlignment="1">
      <alignment horizontal="left" vertical="top" wrapText="1"/>
    </xf>
    <xf numFmtId="0" fontId="9" fillId="4" borderId="17" xfId="1" applyFont="1" applyFill="1" applyBorder="1" applyAlignment="1">
      <alignment horizontal="left" vertical="top" wrapText="1"/>
    </xf>
    <xf numFmtId="0" fontId="6" fillId="0" borderId="9" xfId="1" applyFont="1" applyBorder="1" applyAlignment="1">
      <alignment horizontal="left" vertical="top" wrapText="1"/>
    </xf>
    <xf numFmtId="0" fontId="6" fillId="0" borderId="17" xfId="1" applyFont="1" applyBorder="1" applyAlignment="1">
      <alignment horizontal="left" vertical="top" wrapText="1"/>
    </xf>
    <xf numFmtId="0" fontId="6" fillId="0" borderId="20" xfId="1" applyFont="1" applyBorder="1" applyAlignment="1">
      <alignment horizontal="left" vertical="top" wrapText="1"/>
    </xf>
    <xf numFmtId="0" fontId="11" fillId="4" borderId="17" xfId="1" applyFont="1" applyFill="1" applyBorder="1" applyAlignment="1">
      <alignment horizontal="left" vertical="center" wrapText="1"/>
    </xf>
    <xf numFmtId="0" fontId="11" fillId="4" borderId="20" xfId="1" applyFont="1" applyFill="1" applyBorder="1" applyAlignment="1">
      <alignment horizontal="left" vertical="center" wrapText="1"/>
    </xf>
    <xf numFmtId="0" fontId="11" fillId="4" borderId="14" xfId="1" applyFont="1" applyFill="1" applyBorder="1" applyAlignment="1">
      <alignment horizontal="left" vertical="center" wrapText="1"/>
    </xf>
    <xf numFmtId="0" fontId="11" fillId="4" borderId="23" xfId="1" applyFont="1" applyFill="1" applyBorder="1" applyAlignment="1">
      <alignment horizontal="left" vertical="center" wrapText="1"/>
    </xf>
    <xf numFmtId="0" fontId="10" fillId="3" borderId="8" xfId="1" applyFont="1" applyFill="1" applyBorder="1" applyAlignment="1">
      <alignment horizontal="center" vertical="center" wrapText="1"/>
    </xf>
    <xf numFmtId="176" fontId="8" fillId="3" borderId="7" xfId="1" applyNumberFormat="1" applyFont="1" applyFill="1" applyBorder="1" applyAlignment="1">
      <alignment horizontal="right" vertical="center" wrapText="1"/>
    </xf>
    <xf numFmtId="0" fontId="8" fillId="3" borderId="7" xfId="1" applyFont="1" applyFill="1" applyBorder="1" applyAlignment="1">
      <alignment horizontal="right" vertical="center" wrapText="1"/>
    </xf>
    <xf numFmtId="0" fontId="6" fillId="0" borderId="7" xfId="1" applyFont="1" applyBorder="1" applyAlignment="1">
      <alignment horizontal="right" vertical="center" wrapText="1"/>
    </xf>
    <xf numFmtId="0" fontId="6" fillId="0" borderId="34" xfId="1" applyFont="1" applyBorder="1" applyAlignment="1">
      <alignment horizontal="right" vertical="center" wrapText="1"/>
    </xf>
    <xf numFmtId="182" fontId="5" fillId="0" borderId="22" xfId="1" applyNumberFormat="1" applyFont="1" applyBorder="1" applyAlignment="1">
      <alignment horizontal="right" vertical="center" wrapText="1"/>
    </xf>
    <xf numFmtId="182" fontId="6" fillId="0" borderId="24" xfId="1" applyNumberFormat="1" applyFont="1" applyBorder="1" applyAlignment="1">
      <alignment vertical="center" wrapText="1"/>
    </xf>
    <xf numFmtId="182" fontId="6" fillId="0" borderId="37" xfId="1" applyNumberFormat="1" applyFont="1" applyBorder="1" applyAlignment="1">
      <alignment vertical="center" wrapText="1"/>
    </xf>
    <xf numFmtId="182" fontId="5" fillId="0" borderId="22" xfId="1" applyNumberFormat="1" applyFont="1" applyBorder="1" applyAlignment="1">
      <alignment horizontal="right" vertical="center"/>
    </xf>
    <xf numFmtId="182" fontId="5" fillId="0" borderId="24" xfId="1" applyNumberFormat="1" applyFont="1" applyBorder="1" applyAlignment="1">
      <alignment horizontal="right" vertical="center"/>
    </xf>
    <xf numFmtId="182" fontId="5" fillId="0" borderId="37" xfId="1" applyNumberFormat="1" applyFont="1" applyBorder="1" applyAlignment="1">
      <alignment horizontal="right" vertical="center"/>
    </xf>
    <xf numFmtId="180" fontId="5" fillId="0" borderId="7" xfId="1" applyNumberFormat="1" applyFont="1" applyBorder="1" applyAlignment="1">
      <alignment horizontal="right" vertical="center" wrapText="1"/>
    </xf>
    <xf numFmtId="180" fontId="6" fillId="0" borderId="7" xfId="1" applyNumberFormat="1" applyFont="1" applyBorder="1" applyAlignment="1">
      <alignment vertical="center" wrapText="1"/>
    </xf>
    <xf numFmtId="180" fontId="6" fillId="0" borderId="34" xfId="1" applyNumberFormat="1" applyFont="1" applyBorder="1" applyAlignment="1">
      <alignment vertical="center" wrapText="1"/>
    </xf>
    <xf numFmtId="0" fontId="8" fillId="3" borderId="22" xfId="1" applyFont="1" applyFill="1" applyBorder="1" applyAlignment="1">
      <alignment horizontal="center" vertical="center" wrapText="1"/>
    </xf>
    <xf numFmtId="0" fontId="8" fillId="3" borderId="21" xfId="1" applyFont="1" applyFill="1" applyBorder="1" applyAlignment="1">
      <alignment horizontal="center" vertical="center" wrapText="1"/>
    </xf>
    <xf numFmtId="178" fontId="8" fillId="3" borderId="8" xfId="1" applyNumberFormat="1" applyFont="1" applyFill="1" applyBorder="1" applyAlignment="1">
      <alignment horizontal="right" vertical="center" wrapText="1"/>
    </xf>
    <xf numFmtId="178" fontId="8" fillId="3" borderId="28" xfId="1" applyNumberFormat="1" applyFont="1" applyFill="1" applyBorder="1" applyAlignment="1">
      <alignment horizontal="right" vertical="center" wrapText="1"/>
    </xf>
    <xf numFmtId="181" fontId="5" fillId="0" borderId="8" xfId="1" applyNumberFormat="1" applyFont="1" applyBorder="1" applyAlignment="1">
      <alignment vertical="center" wrapText="1"/>
    </xf>
    <xf numFmtId="181" fontId="6" fillId="0" borderId="10" xfId="1" applyNumberFormat="1" applyFont="1" applyBorder="1" applyAlignment="1">
      <alignment vertical="center" wrapText="1"/>
    </xf>
    <xf numFmtId="181" fontId="6" fillId="0" borderId="28" xfId="1" applyNumberFormat="1" applyFont="1" applyBorder="1" applyAlignment="1">
      <alignment vertical="center" wrapText="1"/>
    </xf>
  </cellXfs>
  <cellStyles count="3">
    <cellStyle name="0,0_x000a__x000a_NA_x000a__x000a_ 3" xfId="2" xr:uid="{00000000-0005-0000-0000-000031000000}"/>
    <cellStyle name="常规" xfId="0" builtinId="0"/>
    <cellStyle name="常规 2" xfId="1" xr:uid="{00000000-0005-0000-0000-000001000000}"/>
  </cellStyles>
  <dxfs count="6">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259080</xdr:colOff>
      <xdr:row>0</xdr:row>
      <xdr:rowOff>83820</xdr:rowOff>
    </xdr:from>
    <xdr:to>
      <xdr:col>0</xdr:col>
      <xdr:colOff>2232660</xdr:colOff>
      <xdr:row>0</xdr:row>
      <xdr:rowOff>541020</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59080" y="83820"/>
          <a:ext cx="19735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259080</xdr:colOff>
      <xdr:row>0</xdr:row>
      <xdr:rowOff>83820</xdr:rowOff>
    </xdr:from>
    <xdr:ext cx="1973580" cy="457200"/>
    <xdr:pic>
      <xdr:nvPicPr>
        <xdr:cNvPr id="3" name="Picture 2">
          <a:extLst>
            <a:ext uri="{FF2B5EF4-FFF2-40B4-BE49-F238E27FC236}">
              <a16:creationId xmlns:a16="http://schemas.microsoft.com/office/drawing/2014/main" id="{08C449B7-0342-428B-8220-608B3D15A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59080" y="83820"/>
          <a:ext cx="19735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9"/>
  <sheetViews>
    <sheetView showGridLines="0" tabSelected="1" view="pageBreakPreview" topLeftCell="A28" zoomScale="60" zoomScaleNormal="55" workbookViewId="0">
      <selection activeCell="L43" sqref="L43"/>
    </sheetView>
  </sheetViews>
  <sheetFormatPr defaultColWidth="12.109375" defaultRowHeight="13.8" x14ac:dyDescent="0.25"/>
  <cols>
    <col min="1" max="1" width="58.77734375" style="1" customWidth="1"/>
    <col min="2" max="2" width="47.109375" style="1" customWidth="1"/>
    <col min="3" max="3" width="17.77734375" style="2" customWidth="1"/>
    <col min="4" max="4" width="11.109375" style="2" customWidth="1"/>
    <col min="5" max="5" width="10.6640625" style="2" customWidth="1"/>
    <col min="6" max="6" width="8.33203125" style="3" customWidth="1"/>
    <col min="7" max="7" width="16.6640625" style="2" customWidth="1"/>
    <col min="8" max="8" width="58.77734375" style="1" customWidth="1"/>
    <col min="9" max="9" width="47.109375" style="1" customWidth="1"/>
    <col min="10" max="10" width="17.77734375" style="2" customWidth="1"/>
    <col min="11" max="11" width="11.109375" style="2" customWidth="1"/>
    <col min="12" max="12" width="10.6640625" style="2" customWidth="1"/>
    <col min="13" max="13" width="8.33203125" style="3" customWidth="1"/>
    <col min="14" max="14" width="16.6640625" style="2" customWidth="1"/>
    <col min="15" max="16384" width="12.109375" style="2"/>
  </cols>
  <sheetData>
    <row r="1" spans="1:15" ht="51.75" customHeight="1" thickBot="1" x14ac:dyDescent="0.3">
      <c r="A1" s="84" t="s">
        <v>0</v>
      </c>
      <c r="B1" s="85"/>
      <c r="C1" s="85"/>
      <c r="D1" s="85"/>
      <c r="E1" s="85"/>
      <c r="F1" s="85"/>
      <c r="G1" s="86"/>
      <c r="H1" s="84" t="s">
        <v>110</v>
      </c>
      <c r="I1" s="85"/>
      <c r="J1" s="85"/>
      <c r="K1" s="85"/>
      <c r="L1" s="85"/>
      <c r="M1" s="85"/>
      <c r="N1" s="86"/>
    </row>
    <row r="2" spans="1:15" ht="35.4" x14ac:dyDescent="0.25">
      <c r="A2" s="4" t="s">
        <v>1</v>
      </c>
      <c r="B2" s="87" t="s">
        <v>104</v>
      </c>
      <c r="C2" s="88"/>
      <c r="D2" s="88"/>
      <c r="E2" s="88"/>
      <c r="F2" s="88"/>
      <c r="G2" s="89"/>
      <c r="H2" s="4" t="s">
        <v>1</v>
      </c>
      <c r="I2" s="87" t="s">
        <v>111</v>
      </c>
      <c r="J2" s="88"/>
      <c r="K2" s="88"/>
      <c r="L2" s="88"/>
      <c r="M2" s="88"/>
      <c r="N2" s="89"/>
    </row>
    <row r="3" spans="1:15" ht="35.4" x14ac:dyDescent="0.25">
      <c r="A3" s="5" t="s">
        <v>2</v>
      </c>
      <c r="B3" s="6" t="s">
        <v>3</v>
      </c>
      <c r="C3" s="7" t="s">
        <v>4</v>
      </c>
      <c r="D3" s="90">
        <v>44364</v>
      </c>
      <c r="E3" s="91"/>
      <c r="F3" s="91"/>
      <c r="G3" s="92"/>
      <c r="H3" s="5" t="s">
        <v>2</v>
      </c>
      <c r="I3" s="6" t="s">
        <v>3</v>
      </c>
      <c r="J3" s="7" t="s">
        <v>4</v>
      </c>
      <c r="K3" s="90">
        <v>44364</v>
      </c>
      <c r="L3" s="91"/>
      <c r="M3" s="91"/>
      <c r="N3" s="92"/>
    </row>
    <row r="4" spans="1:15" ht="36.6" x14ac:dyDescent="0.25">
      <c r="A4" s="5" t="s">
        <v>5</v>
      </c>
      <c r="B4" s="6" t="s">
        <v>6</v>
      </c>
      <c r="C4" s="7" t="s">
        <v>7</v>
      </c>
      <c r="D4" s="93">
        <v>3</v>
      </c>
      <c r="E4" s="91"/>
      <c r="F4" s="91"/>
      <c r="G4" s="92"/>
      <c r="H4" s="5" t="s">
        <v>5</v>
      </c>
      <c r="I4" s="6" t="s">
        <v>6</v>
      </c>
      <c r="J4" s="7" t="s">
        <v>7</v>
      </c>
      <c r="K4" s="93">
        <v>3</v>
      </c>
      <c r="L4" s="91"/>
      <c r="M4" s="91"/>
      <c r="N4" s="92"/>
    </row>
    <row r="5" spans="1:15" ht="37.200000000000003" x14ac:dyDescent="0.25">
      <c r="A5" s="5" t="s">
        <v>8</v>
      </c>
      <c r="B5" s="80" t="s">
        <v>99</v>
      </c>
      <c r="C5" s="7" t="s">
        <v>9</v>
      </c>
      <c r="D5" s="93">
        <v>100</v>
      </c>
      <c r="E5" s="91"/>
      <c r="F5" s="91"/>
      <c r="G5" s="92"/>
      <c r="H5" s="5" t="s">
        <v>8</v>
      </c>
      <c r="I5" s="80" t="s">
        <v>99</v>
      </c>
      <c r="J5" s="7" t="s">
        <v>9</v>
      </c>
      <c r="K5" s="93">
        <v>100</v>
      </c>
      <c r="L5" s="91"/>
      <c r="M5" s="91"/>
      <c r="N5" s="92"/>
    </row>
    <row r="6" spans="1:15" ht="35.4" x14ac:dyDescent="0.25">
      <c r="A6" s="8" t="s">
        <v>10</v>
      </c>
      <c r="B6" s="94">
        <f>C55</f>
        <v>188388.4</v>
      </c>
      <c r="C6" s="95"/>
      <c r="D6" s="95"/>
      <c r="E6" s="95"/>
      <c r="F6" s="95"/>
      <c r="G6" s="96"/>
      <c r="H6" s="8" t="s">
        <v>10</v>
      </c>
      <c r="I6" s="94">
        <f>J55</f>
        <v>6146.96</v>
      </c>
      <c r="J6" s="95"/>
      <c r="K6" s="95"/>
      <c r="L6" s="95"/>
      <c r="M6" s="95"/>
      <c r="N6" s="96"/>
    </row>
    <row r="7" spans="1:15" ht="37.200000000000003" thickBot="1" x14ac:dyDescent="0.3">
      <c r="A7" s="9" t="s">
        <v>11</v>
      </c>
      <c r="B7" s="97">
        <f>C57</f>
        <v>201048.10047999999</v>
      </c>
      <c r="C7" s="98"/>
      <c r="D7" s="98"/>
      <c r="E7" s="98"/>
      <c r="F7" s="98"/>
      <c r="G7" s="99"/>
      <c r="H7" s="9" t="s">
        <v>11</v>
      </c>
      <c r="I7" s="97">
        <f>J57</f>
        <v>6560.0357119999999</v>
      </c>
      <c r="J7" s="98"/>
      <c r="K7" s="98"/>
      <c r="L7" s="98"/>
      <c r="M7" s="98"/>
      <c r="N7" s="99"/>
    </row>
    <row r="8" spans="1:15" ht="18.75" customHeight="1" thickBot="1" x14ac:dyDescent="0.3">
      <c r="A8" s="100" t="s">
        <v>12</v>
      </c>
      <c r="B8" s="101"/>
      <c r="C8" s="101"/>
      <c r="D8" s="101"/>
      <c r="E8" s="101"/>
      <c r="F8" s="101"/>
      <c r="G8" s="102"/>
      <c r="H8" s="100" t="s">
        <v>12</v>
      </c>
      <c r="I8" s="101"/>
      <c r="J8" s="101"/>
      <c r="K8" s="101"/>
      <c r="L8" s="101"/>
      <c r="M8" s="101"/>
      <c r="N8" s="102"/>
    </row>
    <row r="9" spans="1:15" s="1" customFormat="1" ht="36" x14ac:dyDescent="0.25">
      <c r="A9" s="10" t="s">
        <v>13</v>
      </c>
      <c r="B9" s="11">
        <f>SUM(G10:G11)</f>
        <v>45000</v>
      </c>
      <c r="C9" s="103" t="s">
        <v>14</v>
      </c>
      <c r="D9" s="104"/>
      <c r="E9" s="52" t="s">
        <v>15</v>
      </c>
      <c r="F9" s="53" t="s">
        <v>89</v>
      </c>
      <c r="G9" s="54" t="s">
        <v>16</v>
      </c>
      <c r="H9" s="10" t="s">
        <v>13</v>
      </c>
      <c r="I9" s="11">
        <f>SUM(N10:N11)</f>
        <v>0</v>
      </c>
      <c r="J9" s="103" t="s">
        <v>14</v>
      </c>
      <c r="K9" s="104"/>
      <c r="L9" s="52" t="s">
        <v>15</v>
      </c>
      <c r="M9" s="53" t="s">
        <v>89</v>
      </c>
      <c r="N9" s="54" t="s">
        <v>16</v>
      </c>
      <c r="O9" s="82"/>
    </row>
    <row r="10" spans="1:15" ht="18.600000000000001" x14ac:dyDescent="0.25">
      <c r="A10" s="115" t="s">
        <v>90</v>
      </c>
      <c r="B10" s="12" t="s">
        <v>17</v>
      </c>
      <c r="C10" s="13">
        <v>500</v>
      </c>
      <c r="D10" s="73" t="s">
        <v>18</v>
      </c>
      <c r="E10" s="55">
        <v>15</v>
      </c>
      <c r="F10" s="56">
        <v>2</v>
      </c>
      <c r="G10" s="57">
        <f>C10*E10*F10</f>
        <v>15000</v>
      </c>
      <c r="H10" s="115" t="s">
        <v>90</v>
      </c>
      <c r="I10" s="12" t="s">
        <v>17</v>
      </c>
      <c r="J10" s="13">
        <v>500</v>
      </c>
      <c r="K10" s="73" t="s">
        <v>18</v>
      </c>
      <c r="L10" s="55">
        <v>0</v>
      </c>
      <c r="M10" s="56">
        <v>2</v>
      </c>
      <c r="N10" s="57">
        <f>J10*L10*M10</f>
        <v>0</v>
      </c>
    </row>
    <row r="11" spans="1:15" ht="19.2" thickBot="1" x14ac:dyDescent="0.3">
      <c r="A11" s="116"/>
      <c r="B11" s="12" t="s">
        <v>19</v>
      </c>
      <c r="C11" s="13">
        <v>500</v>
      </c>
      <c r="D11" s="73" t="s">
        <v>18</v>
      </c>
      <c r="E11" s="55">
        <v>30</v>
      </c>
      <c r="F11" s="56">
        <v>2</v>
      </c>
      <c r="G11" s="57">
        <f>C11*E11*F11</f>
        <v>30000</v>
      </c>
      <c r="H11" s="116"/>
      <c r="I11" s="12" t="s">
        <v>19</v>
      </c>
      <c r="J11" s="13">
        <v>500</v>
      </c>
      <c r="K11" s="73" t="s">
        <v>18</v>
      </c>
      <c r="L11" s="55">
        <v>0</v>
      </c>
      <c r="M11" s="56">
        <v>2</v>
      </c>
      <c r="N11" s="57">
        <f>J11*L11*M11</f>
        <v>0</v>
      </c>
    </row>
    <row r="12" spans="1:15" s="1" customFormat="1" ht="36" x14ac:dyDescent="0.25">
      <c r="A12" s="15" t="s">
        <v>20</v>
      </c>
      <c r="B12" s="16">
        <f>SUM(G13:G15)</f>
        <v>34800</v>
      </c>
      <c r="C12" s="105" t="s">
        <v>14</v>
      </c>
      <c r="D12" s="106"/>
      <c r="E12" s="58" t="s">
        <v>21</v>
      </c>
      <c r="F12" s="59" t="s">
        <v>89</v>
      </c>
      <c r="G12" s="54" t="s">
        <v>16</v>
      </c>
      <c r="H12" s="15" t="s">
        <v>20</v>
      </c>
      <c r="I12" s="16">
        <f>SUM(N13:N15)</f>
        <v>0</v>
      </c>
      <c r="J12" s="105" t="s">
        <v>14</v>
      </c>
      <c r="K12" s="106"/>
      <c r="L12" s="58" t="s">
        <v>21</v>
      </c>
      <c r="M12" s="59" t="s">
        <v>89</v>
      </c>
      <c r="N12" s="54" t="s">
        <v>16</v>
      </c>
    </row>
    <row r="13" spans="1:15" s="1" customFormat="1" ht="34.799999999999997" x14ac:dyDescent="0.25">
      <c r="A13" s="115" t="s">
        <v>91</v>
      </c>
      <c r="B13" s="12" t="s">
        <v>103</v>
      </c>
      <c r="C13" s="17">
        <v>25000</v>
      </c>
      <c r="D13" s="74" t="s">
        <v>22</v>
      </c>
      <c r="E13" s="60">
        <v>1</v>
      </c>
      <c r="F13" s="61">
        <v>1</v>
      </c>
      <c r="G13" s="62">
        <f>C13*E13*F13</f>
        <v>25000</v>
      </c>
      <c r="H13" s="115" t="s">
        <v>91</v>
      </c>
      <c r="I13" s="12" t="s">
        <v>103</v>
      </c>
      <c r="J13" s="17">
        <v>25000</v>
      </c>
      <c r="K13" s="74" t="s">
        <v>22</v>
      </c>
      <c r="L13" s="60">
        <v>0</v>
      </c>
      <c r="M13" s="61">
        <v>1</v>
      </c>
      <c r="N13" s="62">
        <f>J13*L13*M13</f>
        <v>0</v>
      </c>
    </row>
    <row r="14" spans="1:15" s="1" customFormat="1" ht="18.600000000000001" x14ac:dyDescent="0.25">
      <c r="A14" s="116"/>
      <c r="B14" s="19" t="s">
        <v>23</v>
      </c>
      <c r="C14" s="17">
        <v>68</v>
      </c>
      <c r="D14" s="74" t="s">
        <v>22</v>
      </c>
      <c r="E14" s="60">
        <v>70</v>
      </c>
      <c r="F14" s="61">
        <v>2</v>
      </c>
      <c r="G14" s="62">
        <f>C14*E14*F14</f>
        <v>9520</v>
      </c>
      <c r="H14" s="116"/>
      <c r="I14" s="19" t="s">
        <v>23</v>
      </c>
      <c r="J14" s="17">
        <v>68</v>
      </c>
      <c r="K14" s="74" t="s">
        <v>22</v>
      </c>
      <c r="L14" s="60">
        <v>0</v>
      </c>
      <c r="M14" s="61">
        <v>2</v>
      </c>
      <c r="N14" s="62">
        <f>J14*L14*M14</f>
        <v>0</v>
      </c>
    </row>
    <row r="15" spans="1:15" s="1" customFormat="1" ht="19.2" thickBot="1" x14ac:dyDescent="0.3">
      <c r="A15" s="20"/>
      <c r="B15" s="19" t="s">
        <v>24</v>
      </c>
      <c r="C15" s="17">
        <v>280</v>
      </c>
      <c r="D15" s="74" t="s">
        <v>25</v>
      </c>
      <c r="E15" s="60">
        <v>1</v>
      </c>
      <c r="F15" s="61">
        <v>1</v>
      </c>
      <c r="G15" s="62">
        <f>C15*E15*F15</f>
        <v>280</v>
      </c>
      <c r="H15" s="20"/>
      <c r="I15" s="19" t="s">
        <v>24</v>
      </c>
      <c r="J15" s="17">
        <v>280</v>
      </c>
      <c r="K15" s="74" t="s">
        <v>25</v>
      </c>
      <c r="L15" s="60">
        <v>0</v>
      </c>
      <c r="M15" s="61">
        <v>1</v>
      </c>
      <c r="N15" s="62">
        <f>J15*L15*M15</f>
        <v>0</v>
      </c>
    </row>
    <row r="16" spans="1:15" s="1" customFormat="1" ht="35.4" x14ac:dyDescent="0.25">
      <c r="A16" s="21" t="s">
        <v>26</v>
      </c>
      <c r="B16" s="22">
        <f>SUM(G17:G19)</f>
        <v>61250</v>
      </c>
      <c r="C16" s="110" t="s">
        <v>14</v>
      </c>
      <c r="D16" s="111"/>
      <c r="E16" s="63" t="s">
        <v>27</v>
      </c>
      <c r="F16" s="64" t="s">
        <v>28</v>
      </c>
      <c r="G16" s="54" t="s">
        <v>16</v>
      </c>
      <c r="H16" s="21" t="s">
        <v>26</v>
      </c>
      <c r="I16" s="22">
        <f>SUM(N17:N19)</f>
        <v>0</v>
      </c>
      <c r="J16" s="110" t="s">
        <v>14</v>
      </c>
      <c r="K16" s="111"/>
      <c r="L16" s="63" t="s">
        <v>27</v>
      </c>
      <c r="M16" s="64" t="s">
        <v>28</v>
      </c>
      <c r="N16" s="54" t="s">
        <v>16</v>
      </c>
    </row>
    <row r="17" spans="1:15" s="1" customFormat="1" ht="18.600000000000001" x14ac:dyDescent="0.25">
      <c r="A17" s="115" t="s">
        <v>92</v>
      </c>
      <c r="B17" s="23" t="s">
        <v>29</v>
      </c>
      <c r="C17" s="24">
        <v>250</v>
      </c>
      <c r="D17" s="73" t="s">
        <v>30</v>
      </c>
      <c r="E17" s="60">
        <v>45</v>
      </c>
      <c r="F17" s="61">
        <v>1</v>
      </c>
      <c r="G17" s="57">
        <f>C17*E17*F17</f>
        <v>11250</v>
      </c>
      <c r="H17" s="115" t="s">
        <v>92</v>
      </c>
      <c r="I17" s="23" t="s">
        <v>29</v>
      </c>
      <c r="J17" s="24">
        <v>250</v>
      </c>
      <c r="K17" s="73" t="s">
        <v>30</v>
      </c>
      <c r="L17" s="60">
        <v>0</v>
      </c>
      <c r="M17" s="61">
        <v>1</v>
      </c>
      <c r="N17" s="57">
        <f>J17*L17*M17</f>
        <v>0</v>
      </c>
    </row>
    <row r="18" spans="1:15" ht="18.75" customHeight="1" x14ac:dyDescent="0.25">
      <c r="A18" s="116"/>
      <c r="B18" s="23" t="s">
        <v>31</v>
      </c>
      <c r="C18" s="24">
        <v>200</v>
      </c>
      <c r="D18" s="73" t="s">
        <v>30</v>
      </c>
      <c r="E18" s="60">
        <v>100</v>
      </c>
      <c r="F18" s="61">
        <v>1</v>
      </c>
      <c r="G18" s="57">
        <f>C18*E18*F18</f>
        <v>20000</v>
      </c>
      <c r="H18" s="116"/>
      <c r="I18" s="23" t="s">
        <v>31</v>
      </c>
      <c r="J18" s="24">
        <v>200</v>
      </c>
      <c r="K18" s="73" t="s">
        <v>30</v>
      </c>
      <c r="L18" s="60">
        <v>0</v>
      </c>
      <c r="M18" s="61">
        <v>1</v>
      </c>
      <c r="N18" s="57">
        <f>J18*L18*M18</f>
        <v>0</v>
      </c>
    </row>
    <row r="19" spans="1:15" ht="18.75" customHeight="1" thickBot="1" x14ac:dyDescent="0.3">
      <c r="A19" s="116"/>
      <c r="B19" s="23" t="s">
        <v>93</v>
      </c>
      <c r="C19" s="24">
        <v>300</v>
      </c>
      <c r="D19" s="73" t="s">
        <v>30</v>
      </c>
      <c r="E19" s="60">
        <v>100</v>
      </c>
      <c r="F19" s="61">
        <v>1</v>
      </c>
      <c r="G19" s="57">
        <f>C19*E19*F19</f>
        <v>30000</v>
      </c>
      <c r="H19" s="116"/>
      <c r="I19" s="23" t="s">
        <v>93</v>
      </c>
      <c r="J19" s="24">
        <v>300</v>
      </c>
      <c r="K19" s="73" t="s">
        <v>30</v>
      </c>
      <c r="L19" s="60">
        <v>0</v>
      </c>
      <c r="M19" s="61">
        <v>1</v>
      </c>
      <c r="N19" s="57">
        <f>J19*L19*M19</f>
        <v>0</v>
      </c>
    </row>
    <row r="20" spans="1:15" s="1" customFormat="1" ht="35.4" x14ac:dyDescent="0.25">
      <c r="A20" s="21" t="s">
        <v>32</v>
      </c>
      <c r="B20" s="16">
        <f>SUM(G21:G22)</f>
        <v>6000</v>
      </c>
      <c r="C20" s="105" t="s">
        <v>14</v>
      </c>
      <c r="D20" s="106"/>
      <c r="E20" s="58" t="s">
        <v>33</v>
      </c>
      <c r="F20" s="59" t="s">
        <v>34</v>
      </c>
      <c r="G20" s="54" t="s">
        <v>16</v>
      </c>
      <c r="H20" s="21" t="s">
        <v>32</v>
      </c>
      <c r="I20" s="16">
        <f>SUM(N21:N22)</f>
        <v>0</v>
      </c>
      <c r="J20" s="105" t="s">
        <v>14</v>
      </c>
      <c r="K20" s="106"/>
      <c r="L20" s="58" t="s">
        <v>33</v>
      </c>
      <c r="M20" s="59" t="s">
        <v>34</v>
      </c>
      <c r="N20" s="54" t="s">
        <v>16</v>
      </c>
    </row>
    <row r="21" spans="1:15" s="1" customFormat="1" ht="22.95" customHeight="1" x14ac:dyDescent="0.25">
      <c r="A21" s="117" t="s">
        <v>35</v>
      </c>
      <c r="B21" s="25" t="s">
        <v>94</v>
      </c>
      <c r="C21" s="26">
        <v>200</v>
      </c>
      <c r="D21" s="74" t="s">
        <v>36</v>
      </c>
      <c r="E21" s="60">
        <v>15</v>
      </c>
      <c r="F21" s="60">
        <v>2</v>
      </c>
      <c r="G21" s="57">
        <f>C21*E21*F21</f>
        <v>6000</v>
      </c>
      <c r="H21" s="117" t="s">
        <v>35</v>
      </c>
      <c r="I21" s="25" t="s">
        <v>94</v>
      </c>
      <c r="J21" s="26">
        <v>200</v>
      </c>
      <c r="K21" s="74" t="s">
        <v>36</v>
      </c>
      <c r="L21" s="60">
        <v>0</v>
      </c>
      <c r="M21" s="60">
        <v>2</v>
      </c>
      <c r="N21" s="57">
        <f>J21*L21*M21</f>
        <v>0</v>
      </c>
    </row>
    <row r="22" spans="1:15" s="1" customFormat="1" ht="22.95" customHeight="1" thickBot="1" x14ac:dyDescent="0.3">
      <c r="A22" s="118"/>
      <c r="B22" s="25" t="s">
        <v>95</v>
      </c>
      <c r="C22" s="26">
        <v>300</v>
      </c>
      <c r="D22" s="74" t="s">
        <v>36</v>
      </c>
      <c r="E22" s="60">
        <v>0</v>
      </c>
      <c r="F22" s="60">
        <v>2</v>
      </c>
      <c r="G22" s="57">
        <f>C22*E22*F22</f>
        <v>0</v>
      </c>
      <c r="H22" s="118"/>
      <c r="I22" s="25" t="s">
        <v>95</v>
      </c>
      <c r="J22" s="26">
        <v>300</v>
      </c>
      <c r="K22" s="74" t="s">
        <v>36</v>
      </c>
      <c r="L22" s="60">
        <v>0</v>
      </c>
      <c r="M22" s="60">
        <v>2</v>
      </c>
      <c r="N22" s="57">
        <f>J22*L22*M22</f>
        <v>0</v>
      </c>
    </row>
    <row r="23" spans="1:15" s="1" customFormat="1" ht="36" x14ac:dyDescent="0.25">
      <c r="A23" s="21" t="s">
        <v>37</v>
      </c>
      <c r="B23" s="16">
        <f>SUM(G24:G24)</f>
        <v>700</v>
      </c>
      <c r="C23" s="105" t="s">
        <v>14</v>
      </c>
      <c r="D23" s="106"/>
      <c r="E23" s="58" t="s">
        <v>38</v>
      </c>
      <c r="F23" s="59" t="s">
        <v>39</v>
      </c>
      <c r="G23" s="54" t="s">
        <v>16</v>
      </c>
      <c r="H23" s="21" t="s">
        <v>37</v>
      </c>
      <c r="I23" s="16">
        <f>SUM(N24:N24)</f>
        <v>0</v>
      </c>
      <c r="J23" s="105" t="s">
        <v>14</v>
      </c>
      <c r="K23" s="106"/>
      <c r="L23" s="58" t="s">
        <v>38</v>
      </c>
      <c r="M23" s="59" t="s">
        <v>39</v>
      </c>
      <c r="N23" s="54" t="s">
        <v>16</v>
      </c>
    </row>
    <row r="24" spans="1:15" ht="52.8" thickBot="1" x14ac:dyDescent="0.3">
      <c r="A24" s="27" t="s">
        <v>40</v>
      </c>
      <c r="B24" s="28" t="s">
        <v>41</v>
      </c>
      <c r="C24" s="17">
        <v>10</v>
      </c>
      <c r="D24" s="18" t="s">
        <v>42</v>
      </c>
      <c r="E24" s="60">
        <v>70</v>
      </c>
      <c r="F24" s="61">
        <v>1</v>
      </c>
      <c r="G24" s="57">
        <f>C24*E24*F24</f>
        <v>700</v>
      </c>
      <c r="H24" s="27" t="s">
        <v>40</v>
      </c>
      <c r="I24" s="28" t="s">
        <v>41</v>
      </c>
      <c r="J24" s="17">
        <v>10</v>
      </c>
      <c r="K24" s="18" t="s">
        <v>42</v>
      </c>
      <c r="L24" s="60">
        <v>0</v>
      </c>
      <c r="M24" s="61">
        <v>0</v>
      </c>
      <c r="N24" s="57">
        <f>J24*L24*M24</f>
        <v>0</v>
      </c>
    </row>
    <row r="25" spans="1:15" ht="35.4" x14ac:dyDescent="0.25">
      <c r="A25" s="21" t="s">
        <v>43</v>
      </c>
      <c r="B25" s="16">
        <f>SUM(G26:G26)</f>
        <v>0</v>
      </c>
      <c r="C25" s="105" t="s">
        <v>14</v>
      </c>
      <c r="D25" s="106"/>
      <c r="E25" s="58" t="s">
        <v>38</v>
      </c>
      <c r="F25" s="59" t="s">
        <v>44</v>
      </c>
      <c r="G25" s="54" t="s">
        <v>16</v>
      </c>
      <c r="H25" s="21" t="s">
        <v>43</v>
      </c>
      <c r="I25" s="16">
        <f>SUM(N26:N26)</f>
        <v>0</v>
      </c>
      <c r="J25" s="105" t="s">
        <v>14</v>
      </c>
      <c r="K25" s="106"/>
      <c r="L25" s="58" t="s">
        <v>38</v>
      </c>
      <c r="M25" s="59" t="s">
        <v>44</v>
      </c>
      <c r="N25" s="54" t="s">
        <v>16</v>
      </c>
    </row>
    <row r="26" spans="1:15" ht="19.2" thickBot="1" x14ac:dyDescent="0.3">
      <c r="A26" s="29" t="s">
        <v>45</v>
      </c>
      <c r="C26" s="24"/>
      <c r="D26" s="73" t="s">
        <v>30</v>
      </c>
      <c r="E26" s="60"/>
      <c r="F26" s="61"/>
      <c r="G26" s="57">
        <f>C26*E26*F26</f>
        <v>0</v>
      </c>
      <c r="H26" s="29" t="s">
        <v>45</v>
      </c>
      <c r="J26" s="24"/>
      <c r="K26" s="73" t="s">
        <v>30</v>
      </c>
      <c r="L26" s="60"/>
      <c r="M26" s="61"/>
      <c r="N26" s="57">
        <f>J26*L26*M26</f>
        <v>0</v>
      </c>
    </row>
    <row r="27" spans="1:15" ht="35.4" x14ac:dyDescent="0.25">
      <c r="A27" s="30" t="s">
        <v>46</v>
      </c>
      <c r="B27" s="16">
        <f>SUM(G28:G33)</f>
        <v>13000</v>
      </c>
      <c r="C27" s="105" t="s">
        <v>14</v>
      </c>
      <c r="D27" s="106"/>
      <c r="E27" s="58" t="s">
        <v>38</v>
      </c>
      <c r="F27" s="59" t="s">
        <v>34</v>
      </c>
      <c r="G27" s="54" t="s">
        <v>16</v>
      </c>
      <c r="H27" s="30" t="s">
        <v>46</v>
      </c>
      <c r="I27" s="16">
        <f>SUM(N28:N33)</f>
        <v>410</v>
      </c>
      <c r="J27" s="105" t="s">
        <v>14</v>
      </c>
      <c r="K27" s="106"/>
      <c r="L27" s="58" t="s">
        <v>38</v>
      </c>
      <c r="M27" s="59" t="s">
        <v>34</v>
      </c>
      <c r="N27" s="54" t="s">
        <v>16</v>
      </c>
    </row>
    <row r="28" spans="1:15" ht="18.75" customHeight="1" x14ac:dyDescent="0.25">
      <c r="A28" s="119" t="s">
        <v>47</v>
      </c>
      <c r="B28" s="31" t="s">
        <v>48</v>
      </c>
      <c r="C28" s="32">
        <v>500</v>
      </c>
      <c r="D28" s="76" t="s">
        <v>49</v>
      </c>
      <c r="E28" s="65">
        <v>1</v>
      </c>
      <c r="F28" s="65">
        <v>3</v>
      </c>
      <c r="G28" s="66">
        <f>C28*E28*F28</f>
        <v>1500</v>
      </c>
      <c r="H28" s="119" t="s">
        <v>47</v>
      </c>
      <c r="I28" s="31" t="s">
        <v>48</v>
      </c>
      <c r="J28" s="32">
        <v>500</v>
      </c>
      <c r="K28" s="76" t="s">
        <v>49</v>
      </c>
      <c r="L28" s="65">
        <v>0</v>
      </c>
      <c r="M28" s="65">
        <v>3</v>
      </c>
      <c r="N28" s="66">
        <f>J28*L28*M28</f>
        <v>0</v>
      </c>
    </row>
    <row r="29" spans="1:15" ht="18.75" customHeight="1" x14ac:dyDescent="0.25">
      <c r="A29" s="120"/>
      <c r="B29" s="31" t="s">
        <v>50</v>
      </c>
      <c r="C29" s="32">
        <v>500</v>
      </c>
      <c r="D29" s="76" t="s">
        <v>51</v>
      </c>
      <c r="E29" s="65">
        <v>2</v>
      </c>
      <c r="F29" s="65">
        <v>4</v>
      </c>
      <c r="G29" s="66">
        <f t="shared" ref="G29:G30" si="0">C29*E29*F29</f>
        <v>4000</v>
      </c>
      <c r="H29" s="120"/>
      <c r="I29" s="31" t="s">
        <v>50</v>
      </c>
      <c r="J29" s="32">
        <v>500</v>
      </c>
      <c r="K29" s="76" t="s">
        <v>51</v>
      </c>
      <c r="L29" s="65">
        <v>0</v>
      </c>
      <c r="M29" s="65">
        <v>4</v>
      </c>
      <c r="N29" s="66">
        <f t="shared" ref="N29:N33" si="1">J29*L29*M29</f>
        <v>0</v>
      </c>
    </row>
    <row r="30" spans="1:15" ht="18.75" customHeight="1" x14ac:dyDescent="0.25">
      <c r="A30" s="120"/>
      <c r="B30" s="33" t="s">
        <v>52</v>
      </c>
      <c r="C30" s="24">
        <v>1000</v>
      </c>
      <c r="D30" s="73" t="s">
        <v>42</v>
      </c>
      <c r="E30" s="60">
        <v>2</v>
      </c>
      <c r="F30" s="60">
        <v>2</v>
      </c>
      <c r="G30" s="66">
        <f t="shared" si="0"/>
        <v>4000</v>
      </c>
      <c r="H30" s="120"/>
      <c r="I30" s="33" t="s">
        <v>52</v>
      </c>
      <c r="J30" s="24">
        <v>205</v>
      </c>
      <c r="K30" s="73" t="s">
        <v>42</v>
      </c>
      <c r="L30" s="60">
        <v>2</v>
      </c>
      <c r="M30" s="60">
        <v>1</v>
      </c>
      <c r="N30" s="66">
        <f t="shared" si="1"/>
        <v>410</v>
      </c>
      <c r="O30" s="83"/>
    </row>
    <row r="31" spans="1:15" ht="18.45" customHeight="1" x14ac:dyDescent="0.25">
      <c r="A31" s="120"/>
      <c r="B31" s="33" t="s">
        <v>53</v>
      </c>
      <c r="C31" s="34">
        <v>500</v>
      </c>
      <c r="D31" s="73" t="s">
        <v>42</v>
      </c>
      <c r="E31" s="60">
        <v>1</v>
      </c>
      <c r="F31" s="60">
        <v>1</v>
      </c>
      <c r="G31" s="66">
        <f t="shared" ref="G31:G32" si="2">C31*E31*F31</f>
        <v>500</v>
      </c>
      <c r="H31" s="120"/>
      <c r="I31" s="33" t="s">
        <v>53</v>
      </c>
      <c r="J31" s="34">
        <v>500</v>
      </c>
      <c r="K31" s="73" t="s">
        <v>42</v>
      </c>
      <c r="L31" s="60">
        <v>0</v>
      </c>
      <c r="M31" s="60">
        <v>1</v>
      </c>
      <c r="N31" s="66">
        <f t="shared" si="1"/>
        <v>0</v>
      </c>
    </row>
    <row r="32" spans="1:15" ht="18.600000000000001" x14ac:dyDescent="0.25">
      <c r="A32" s="121"/>
      <c r="B32" s="33" t="s">
        <v>54</v>
      </c>
      <c r="C32" s="34">
        <v>500</v>
      </c>
      <c r="D32" s="73" t="s">
        <v>42</v>
      </c>
      <c r="E32" s="60">
        <v>2</v>
      </c>
      <c r="F32" s="60">
        <v>3</v>
      </c>
      <c r="G32" s="66">
        <f t="shared" si="2"/>
        <v>3000</v>
      </c>
      <c r="H32" s="121"/>
      <c r="I32" s="33" t="s">
        <v>54</v>
      </c>
      <c r="J32" s="34">
        <v>500</v>
      </c>
      <c r="K32" s="73" t="s">
        <v>42</v>
      </c>
      <c r="L32" s="60">
        <v>0</v>
      </c>
      <c r="M32" s="60">
        <v>3</v>
      </c>
      <c r="N32" s="66">
        <f t="shared" si="1"/>
        <v>0</v>
      </c>
    </row>
    <row r="33" spans="1:15" ht="19.2" thickBot="1" x14ac:dyDescent="0.3">
      <c r="A33" s="27" t="s">
        <v>55</v>
      </c>
      <c r="B33" s="28" t="s">
        <v>56</v>
      </c>
      <c r="D33" s="14" t="s">
        <v>36</v>
      </c>
      <c r="E33" s="60"/>
      <c r="F33" s="60"/>
      <c r="G33" s="66">
        <f t="shared" ref="G33" si="3">C33*E33*F33</f>
        <v>0</v>
      </c>
      <c r="H33" s="27" t="s">
        <v>55</v>
      </c>
      <c r="I33" s="28" t="s">
        <v>56</v>
      </c>
      <c r="K33" s="14" t="s">
        <v>36</v>
      </c>
      <c r="L33" s="60"/>
      <c r="M33" s="60"/>
      <c r="N33" s="66">
        <f t="shared" si="1"/>
        <v>0</v>
      </c>
    </row>
    <row r="34" spans="1:15" ht="35.4" x14ac:dyDescent="0.25">
      <c r="A34" s="35" t="s">
        <v>57</v>
      </c>
      <c r="B34" s="36">
        <f>SUM(G35:G44)</f>
        <v>13980</v>
      </c>
      <c r="C34" s="140" t="s">
        <v>14</v>
      </c>
      <c r="D34" s="141"/>
      <c r="E34" s="67" t="s">
        <v>38</v>
      </c>
      <c r="F34" s="59" t="s">
        <v>34</v>
      </c>
      <c r="G34" s="54" t="s">
        <v>16</v>
      </c>
      <c r="H34" s="35" t="s">
        <v>57</v>
      </c>
      <c r="I34" s="36">
        <f>SUM(N35:N44)</f>
        <v>5312</v>
      </c>
      <c r="J34" s="140" t="s">
        <v>14</v>
      </c>
      <c r="K34" s="141"/>
      <c r="L34" s="67" t="s">
        <v>38</v>
      </c>
      <c r="M34" s="59" t="s">
        <v>34</v>
      </c>
      <c r="N34" s="54" t="s">
        <v>16</v>
      </c>
    </row>
    <row r="35" spans="1:15" ht="18" x14ac:dyDescent="0.25">
      <c r="A35" s="122" t="s">
        <v>58</v>
      </c>
      <c r="B35" s="37" t="s">
        <v>59</v>
      </c>
      <c r="C35" s="17">
        <v>1500</v>
      </c>
      <c r="D35" s="38" t="s">
        <v>60</v>
      </c>
      <c r="E35" s="61">
        <v>1</v>
      </c>
      <c r="F35" s="61">
        <v>1</v>
      </c>
      <c r="G35" s="66">
        <f t="shared" ref="G35:G44" si="4">C35*E35*F35</f>
        <v>1500</v>
      </c>
      <c r="H35" s="122" t="s">
        <v>58</v>
      </c>
      <c r="I35" s="37" t="s">
        <v>59</v>
      </c>
      <c r="J35" s="17">
        <v>1500</v>
      </c>
      <c r="K35" s="38" t="s">
        <v>60</v>
      </c>
      <c r="L35" s="61">
        <v>0</v>
      </c>
      <c r="M35" s="61">
        <v>1</v>
      </c>
      <c r="N35" s="66">
        <f t="shared" ref="N35:N44" si="5">J35*L35*M35</f>
        <v>0</v>
      </c>
    </row>
    <row r="36" spans="1:15" ht="18" x14ac:dyDescent="0.25">
      <c r="A36" s="123"/>
      <c r="B36" s="37" t="s">
        <v>61</v>
      </c>
      <c r="C36" s="17">
        <v>2000</v>
      </c>
      <c r="D36" s="38" t="s">
        <v>60</v>
      </c>
      <c r="E36" s="61">
        <v>1</v>
      </c>
      <c r="F36" s="61">
        <v>1</v>
      </c>
      <c r="G36" s="66">
        <f t="shared" si="4"/>
        <v>2000</v>
      </c>
      <c r="H36" s="123"/>
      <c r="I36" s="37" t="s">
        <v>61</v>
      </c>
      <c r="J36" s="17">
        <v>2000</v>
      </c>
      <c r="K36" s="38" t="s">
        <v>60</v>
      </c>
      <c r="L36" s="61">
        <v>0</v>
      </c>
      <c r="M36" s="61">
        <v>1</v>
      </c>
      <c r="N36" s="66">
        <f t="shared" si="5"/>
        <v>0</v>
      </c>
    </row>
    <row r="37" spans="1:15" ht="18" x14ac:dyDescent="0.25">
      <c r="A37" s="124" t="s">
        <v>62</v>
      </c>
      <c r="B37" s="37" t="s">
        <v>63</v>
      </c>
      <c r="C37" s="17">
        <v>50</v>
      </c>
      <c r="D37" s="38" t="s">
        <v>64</v>
      </c>
      <c r="E37" s="61">
        <v>4</v>
      </c>
      <c r="F37" s="61">
        <v>1</v>
      </c>
      <c r="G37" s="66">
        <f t="shared" si="4"/>
        <v>200</v>
      </c>
      <c r="H37" s="124" t="s">
        <v>62</v>
      </c>
      <c r="I37" s="37" t="s">
        <v>63</v>
      </c>
      <c r="J37" s="17">
        <v>50</v>
      </c>
      <c r="K37" s="38" t="s">
        <v>64</v>
      </c>
      <c r="L37" s="61">
        <v>0</v>
      </c>
      <c r="M37" s="61">
        <v>1</v>
      </c>
      <c r="N37" s="66">
        <f t="shared" si="5"/>
        <v>0</v>
      </c>
    </row>
    <row r="38" spans="1:15" ht="18" x14ac:dyDescent="0.25">
      <c r="A38" s="124"/>
      <c r="B38" s="37" t="s">
        <v>65</v>
      </c>
      <c r="C38" s="17">
        <v>200</v>
      </c>
      <c r="D38" s="38" t="s">
        <v>64</v>
      </c>
      <c r="E38" s="61">
        <v>1</v>
      </c>
      <c r="F38" s="61">
        <v>1</v>
      </c>
      <c r="G38" s="66">
        <f t="shared" si="4"/>
        <v>200</v>
      </c>
      <c r="H38" s="124"/>
      <c r="I38" s="37" t="s">
        <v>65</v>
      </c>
      <c r="J38" s="17">
        <v>200</v>
      </c>
      <c r="K38" s="38" t="s">
        <v>64</v>
      </c>
      <c r="L38" s="61">
        <v>0</v>
      </c>
      <c r="M38" s="61">
        <v>1</v>
      </c>
      <c r="N38" s="66">
        <f t="shared" si="5"/>
        <v>0</v>
      </c>
    </row>
    <row r="39" spans="1:15" ht="18" x14ac:dyDescent="0.25">
      <c r="A39" s="125"/>
      <c r="B39" s="39" t="s">
        <v>66</v>
      </c>
      <c r="C39" s="17">
        <v>150</v>
      </c>
      <c r="D39" s="38" t="s">
        <v>67</v>
      </c>
      <c r="E39" s="61">
        <v>15</v>
      </c>
      <c r="F39" s="61">
        <v>2</v>
      </c>
      <c r="G39" s="66">
        <f t="shared" si="4"/>
        <v>4500</v>
      </c>
      <c r="H39" s="125"/>
      <c r="I39" s="39" t="s">
        <v>66</v>
      </c>
      <c r="J39" s="17">
        <v>150</v>
      </c>
      <c r="K39" s="38" t="s">
        <v>67</v>
      </c>
      <c r="L39" s="61">
        <v>0</v>
      </c>
      <c r="M39" s="61">
        <v>2</v>
      </c>
      <c r="N39" s="66">
        <f t="shared" si="5"/>
        <v>0</v>
      </c>
    </row>
    <row r="40" spans="1:15" ht="25.8" customHeight="1" x14ac:dyDescent="0.25">
      <c r="A40" s="77" t="s">
        <v>96</v>
      </c>
      <c r="B40" s="37" t="s">
        <v>102</v>
      </c>
      <c r="C40" s="17">
        <v>4000</v>
      </c>
      <c r="D40" s="78" t="s">
        <v>97</v>
      </c>
      <c r="E40" s="61">
        <v>1</v>
      </c>
      <c r="F40" s="61">
        <v>1</v>
      </c>
      <c r="G40" s="66">
        <f t="shared" si="4"/>
        <v>4000</v>
      </c>
      <c r="H40" s="77" t="s">
        <v>96</v>
      </c>
      <c r="I40" s="37" t="s">
        <v>102</v>
      </c>
      <c r="J40" s="17">
        <v>4000</v>
      </c>
      <c r="K40" s="78" t="s">
        <v>97</v>
      </c>
      <c r="L40" s="61">
        <v>1</v>
      </c>
      <c r="M40" s="61">
        <v>1</v>
      </c>
      <c r="N40" s="66">
        <f t="shared" si="5"/>
        <v>4000</v>
      </c>
      <c r="O40" s="83"/>
    </row>
    <row r="41" spans="1:15" ht="25.8" customHeight="1" x14ac:dyDescent="0.25">
      <c r="A41" s="81" t="s">
        <v>105</v>
      </c>
      <c r="B41" s="81" t="s">
        <v>109</v>
      </c>
      <c r="C41" s="17">
        <v>200</v>
      </c>
      <c r="D41" s="38" t="s">
        <v>106</v>
      </c>
      <c r="E41" s="61">
        <v>6</v>
      </c>
      <c r="F41" s="61">
        <v>1</v>
      </c>
      <c r="G41" s="66">
        <f t="shared" si="4"/>
        <v>1200</v>
      </c>
      <c r="H41" s="81" t="s">
        <v>105</v>
      </c>
      <c r="I41" s="81" t="s">
        <v>109</v>
      </c>
      <c r="J41" s="17">
        <v>200</v>
      </c>
      <c r="K41" s="38" t="s">
        <v>106</v>
      </c>
      <c r="L41" s="61">
        <v>6</v>
      </c>
      <c r="M41" s="61">
        <v>1</v>
      </c>
      <c r="N41" s="66">
        <f t="shared" si="5"/>
        <v>1200</v>
      </c>
    </row>
    <row r="42" spans="1:15" ht="25.8" customHeight="1" x14ac:dyDescent="0.25">
      <c r="A42" s="81" t="s">
        <v>107</v>
      </c>
      <c r="B42" s="81" t="s">
        <v>108</v>
      </c>
      <c r="C42" s="17">
        <v>50</v>
      </c>
      <c r="D42" s="38" t="s">
        <v>106</v>
      </c>
      <c r="E42" s="61">
        <v>4</v>
      </c>
      <c r="F42" s="61">
        <v>1</v>
      </c>
      <c r="G42" s="66">
        <f t="shared" si="4"/>
        <v>200</v>
      </c>
      <c r="H42" s="81" t="s">
        <v>107</v>
      </c>
      <c r="I42" s="81" t="s">
        <v>108</v>
      </c>
      <c r="J42" s="17">
        <v>50</v>
      </c>
      <c r="K42" s="38" t="s">
        <v>106</v>
      </c>
      <c r="L42" s="61">
        <v>0</v>
      </c>
      <c r="M42" s="61">
        <v>1</v>
      </c>
      <c r="N42" s="66">
        <f t="shared" si="5"/>
        <v>0</v>
      </c>
    </row>
    <row r="43" spans="1:15" ht="18" x14ac:dyDescent="0.25">
      <c r="A43" s="79" t="s">
        <v>98</v>
      </c>
      <c r="B43" s="81" t="s">
        <v>100</v>
      </c>
      <c r="C43" s="17">
        <v>8</v>
      </c>
      <c r="D43" s="78" t="s">
        <v>97</v>
      </c>
      <c r="E43" s="61">
        <v>20</v>
      </c>
      <c r="F43" s="61">
        <v>1</v>
      </c>
      <c r="G43" s="66">
        <f t="shared" si="4"/>
        <v>160</v>
      </c>
      <c r="H43" s="79" t="s">
        <v>98</v>
      </c>
      <c r="I43" s="81" t="s">
        <v>100</v>
      </c>
      <c r="J43" s="17">
        <v>8</v>
      </c>
      <c r="K43" s="78" t="s">
        <v>97</v>
      </c>
      <c r="L43" s="61">
        <v>14</v>
      </c>
      <c r="M43" s="61">
        <v>1</v>
      </c>
      <c r="N43" s="66">
        <f t="shared" si="5"/>
        <v>112</v>
      </c>
    </row>
    <row r="44" spans="1:15" ht="18" x14ac:dyDescent="0.25">
      <c r="A44" s="79" t="s">
        <v>98</v>
      </c>
      <c r="B44" s="81" t="s">
        <v>101</v>
      </c>
      <c r="C44" s="17">
        <v>10</v>
      </c>
      <c r="D44" s="78" t="s">
        <v>97</v>
      </c>
      <c r="E44" s="61">
        <v>2</v>
      </c>
      <c r="F44" s="61">
        <v>1</v>
      </c>
      <c r="G44" s="66">
        <f t="shared" si="4"/>
        <v>20</v>
      </c>
      <c r="H44" s="79" t="s">
        <v>98</v>
      </c>
      <c r="I44" s="81" t="s">
        <v>101</v>
      </c>
      <c r="J44" s="17">
        <v>10</v>
      </c>
      <c r="K44" s="78" t="s">
        <v>97</v>
      </c>
      <c r="L44" s="61">
        <v>0</v>
      </c>
      <c r="M44" s="61">
        <v>1</v>
      </c>
      <c r="N44" s="66">
        <f t="shared" si="5"/>
        <v>0</v>
      </c>
    </row>
    <row r="45" spans="1:15" ht="105.6" x14ac:dyDescent="0.25">
      <c r="A45" s="21" t="s">
        <v>68</v>
      </c>
      <c r="B45" s="40" t="s">
        <v>69</v>
      </c>
      <c r="C45" s="142">
        <f>SUM(B9+B12+B16+B20+B23+B25+B27+B34)-G30</f>
        <v>170730</v>
      </c>
      <c r="D45" s="107"/>
      <c r="E45" s="107"/>
      <c r="F45" s="107"/>
      <c r="G45" s="143"/>
      <c r="H45" s="21" t="s">
        <v>68</v>
      </c>
      <c r="I45" s="40" t="s">
        <v>69</v>
      </c>
      <c r="J45" s="142">
        <f>SUM(I9+I12+I16+I20+I23+I25+I27+I34)-N30</f>
        <v>5312</v>
      </c>
      <c r="K45" s="107"/>
      <c r="L45" s="107"/>
      <c r="M45" s="107"/>
      <c r="N45" s="143"/>
    </row>
    <row r="46" spans="1:15" ht="20.399999999999999" x14ac:dyDescent="0.25">
      <c r="A46" s="27" t="s">
        <v>70</v>
      </c>
      <c r="B46" s="41">
        <v>0.08</v>
      </c>
      <c r="C46" s="144">
        <f>C45*B46</f>
        <v>13658.4</v>
      </c>
      <c r="D46" s="145"/>
      <c r="E46" s="145"/>
      <c r="F46" s="145"/>
      <c r="G46" s="146"/>
      <c r="H46" s="27" t="s">
        <v>70</v>
      </c>
      <c r="I46" s="41">
        <v>0.08</v>
      </c>
      <c r="J46" s="144">
        <f>J45*I46</f>
        <v>424.96000000000004</v>
      </c>
      <c r="K46" s="145"/>
      <c r="L46" s="145"/>
      <c r="M46" s="145"/>
      <c r="N46" s="146"/>
    </row>
    <row r="47" spans="1:15" ht="17.399999999999999" x14ac:dyDescent="0.25">
      <c r="A47" s="30" t="s">
        <v>71</v>
      </c>
      <c r="B47" s="107">
        <f>C45+C46</f>
        <v>184388.4</v>
      </c>
      <c r="C47" s="108">
        <f>C45*C46</f>
        <v>2331898632</v>
      </c>
      <c r="D47" s="108"/>
      <c r="E47" s="108"/>
      <c r="F47" s="108"/>
      <c r="G47" s="109"/>
      <c r="H47" s="30" t="s">
        <v>71</v>
      </c>
      <c r="I47" s="107">
        <f>J45+J46</f>
        <v>5736.96</v>
      </c>
      <c r="J47" s="108">
        <f>J45*J46</f>
        <v>2257387.52</v>
      </c>
      <c r="K47" s="108"/>
      <c r="L47" s="108"/>
      <c r="M47" s="108"/>
      <c r="N47" s="109"/>
    </row>
    <row r="48" spans="1:15" ht="35.4" x14ac:dyDescent="0.25">
      <c r="A48" s="21" t="s">
        <v>72</v>
      </c>
      <c r="B48" s="16">
        <f>SUM(G49:G51)</f>
        <v>0</v>
      </c>
      <c r="C48" s="105" t="s">
        <v>14</v>
      </c>
      <c r="D48" s="106"/>
      <c r="E48" s="58" t="s">
        <v>38</v>
      </c>
      <c r="F48" s="59" t="s">
        <v>28</v>
      </c>
      <c r="G48" s="68"/>
      <c r="H48" s="21" t="s">
        <v>72</v>
      </c>
      <c r="I48" s="16">
        <f>SUM(N49:N51)</f>
        <v>0</v>
      </c>
      <c r="J48" s="105" t="s">
        <v>14</v>
      </c>
      <c r="K48" s="106"/>
      <c r="L48" s="58" t="s">
        <v>38</v>
      </c>
      <c r="M48" s="59" t="s">
        <v>28</v>
      </c>
      <c r="N48" s="68"/>
    </row>
    <row r="49" spans="1:14" ht="34.799999999999997" x14ac:dyDescent="0.25">
      <c r="A49" s="27" t="s">
        <v>73</v>
      </c>
      <c r="B49" s="38" t="s">
        <v>74</v>
      </c>
      <c r="C49" s="24"/>
      <c r="D49" s="73" t="s">
        <v>75</v>
      </c>
      <c r="E49" s="60"/>
      <c r="F49" s="61"/>
      <c r="G49" s="57">
        <f>C49*E49*F49</f>
        <v>0</v>
      </c>
      <c r="H49" s="27" t="s">
        <v>73</v>
      </c>
      <c r="I49" s="38" t="s">
        <v>74</v>
      </c>
      <c r="J49" s="24"/>
      <c r="K49" s="73" t="s">
        <v>75</v>
      </c>
      <c r="L49" s="60"/>
      <c r="M49" s="61"/>
      <c r="N49" s="57">
        <f>J49*L49*M49</f>
        <v>0</v>
      </c>
    </row>
    <row r="50" spans="1:14" ht="18.600000000000001" x14ac:dyDescent="0.25">
      <c r="A50" s="42" t="s">
        <v>76</v>
      </c>
      <c r="B50" s="38"/>
      <c r="C50" s="24"/>
      <c r="D50" s="73" t="s">
        <v>75</v>
      </c>
      <c r="E50" s="60"/>
      <c r="F50" s="61"/>
      <c r="G50" s="57">
        <f>C50*E50*F50</f>
        <v>0</v>
      </c>
      <c r="H50" s="42" t="s">
        <v>76</v>
      </c>
      <c r="I50" s="38"/>
      <c r="J50" s="24"/>
      <c r="K50" s="73" t="s">
        <v>75</v>
      </c>
      <c r="L50" s="60"/>
      <c r="M50" s="61"/>
      <c r="N50" s="57">
        <f>J50*L50*M50</f>
        <v>0</v>
      </c>
    </row>
    <row r="51" spans="1:14" ht="18.600000000000001" x14ac:dyDescent="0.25">
      <c r="A51" s="42" t="s">
        <v>77</v>
      </c>
      <c r="B51" s="38"/>
      <c r="C51" s="24"/>
      <c r="D51" s="73" t="s">
        <v>75</v>
      </c>
      <c r="E51" s="60"/>
      <c r="F51" s="61"/>
      <c r="G51" s="57">
        <f>C51*E51*F51</f>
        <v>0</v>
      </c>
      <c r="H51" s="42" t="s">
        <v>77</v>
      </c>
      <c r="I51" s="38"/>
      <c r="J51" s="24"/>
      <c r="K51" s="73" t="s">
        <v>75</v>
      </c>
      <c r="L51" s="60"/>
      <c r="M51" s="61"/>
      <c r="N51" s="57">
        <f>J51*L51*M51</f>
        <v>0</v>
      </c>
    </row>
    <row r="52" spans="1:14" ht="34.799999999999997" x14ac:dyDescent="0.25">
      <c r="A52" s="30" t="s">
        <v>78</v>
      </c>
      <c r="B52" s="16">
        <f>SUM(G53:G54)</f>
        <v>0</v>
      </c>
      <c r="C52" s="126" t="s">
        <v>79</v>
      </c>
      <c r="D52" s="106"/>
      <c r="E52" s="69" t="s">
        <v>80</v>
      </c>
      <c r="F52" s="70" t="s">
        <v>81</v>
      </c>
      <c r="G52" s="71"/>
      <c r="H52" s="30" t="s">
        <v>78</v>
      </c>
      <c r="I52" s="16">
        <f>SUM(N53:N54)</f>
        <v>0</v>
      </c>
      <c r="J52" s="126" t="s">
        <v>79</v>
      </c>
      <c r="K52" s="106"/>
      <c r="L52" s="69" t="s">
        <v>80</v>
      </c>
      <c r="M52" s="70" t="s">
        <v>81</v>
      </c>
      <c r="N52" s="71"/>
    </row>
    <row r="53" spans="1:14" ht="18.600000000000001" x14ac:dyDescent="0.25">
      <c r="A53" s="27" t="s">
        <v>78</v>
      </c>
      <c r="B53" s="43"/>
      <c r="C53" s="24"/>
      <c r="D53" s="73" t="s">
        <v>30</v>
      </c>
      <c r="E53" s="61"/>
      <c r="F53" s="61"/>
      <c r="G53" s="66">
        <f>C53*E53*F53</f>
        <v>0</v>
      </c>
      <c r="H53" s="27" t="s">
        <v>78</v>
      </c>
      <c r="I53" s="43"/>
      <c r="J53" s="24"/>
      <c r="K53" s="73" t="s">
        <v>30</v>
      </c>
      <c r="L53" s="61"/>
      <c r="M53" s="61"/>
      <c r="N53" s="66">
        <f>J53*L53*M53</f>
        <v>0</v>
      </c>
    </row>
    <row r="54" spans="1:14" ht="18.600000000000001" x14ac:dyDescent="0.25">
      <c r="A54" s="44" t="s">
        <v>82</v>
      </c>
      <c r="B54" s="45"/>
      <c r="C54" s="46"/>
      <c r="D54" s="75" t="s">
        <v>30</v>
      </c>
      <c r="E54" s="61"/>
      <c r="F54" s="61"/>
      <c r="G54" s="72">
        <f>G53*C54</f>
        <v>0</v>
      </c>
      <c r="H54" s="44" t="s">
        <v>82</v>
      </c>
      <c r="I54" s="45"/>
      <c r="J54" s="46"/>
      <c r="K54" s="75" t="s">
        <v>30</v>
      </c>
      <c r="L54" s="61"/>
      <c r="M54" s="61"/>
      <c r="N54" s="72">
        <f>N53*J54</f>
        <v>0</v>
      </c>
    </row>
    <row r="55" spans="1:14" ht="54" x14ac:dyDescent="0.25">
      <c r="A55" s="21" t="s">
        <v>83</v>
      </c>
      <c r="B55" s="47" t="s">
        <v>84</v>
      </c>
      <c r="C55" s="127">
        <f>B47+B48+G30+B52</f>
        <v>188388.4</v>
      </c>
      <c r="D55" s="128"/>
      <c r="E55" s="129"/>
      <c r="F55" s="129"/>
      <c r="G55" s="130"/>
      <c r="H55" s="21" t="s">
        <v>83</v>
      </c>
      <c r="I55" s="47" t="s">
        <v>84</v>
      </c>
      <c r="J55" s="127">
        <f>I47+I48+N30+I52</f>
        <v>6146.96</v>
      </c>
      <c r="K55" s="128"/>
      <c r="L55" s="129"/>
      <c r="M55" s="129"/>
      <c r="N55" s="130"/>
    </row>
    <row r="56" spans="1:14" ht="18.600000000000001" x14ac:dyDescent="0.25">
      <c r="A56" s="21" t="s">
        <v>85</v>
      </c>
      <c r="B56" s="48">
        <v>6.7199999999999996E-2</v>
      </c>
      <c r="C56" s="131">
        <f>C55*B56</f>
        <v>12659.70048</v>
      </c>
      <c r="D56" s="132"/>
      <c r="E56" s="132"/>
      <c r="F56" s="132"/>
      <c r="G56" s="133"/>
      <c r="H56" s="21" t="s">
        <v>85</v>
      </c>
      <c r="I56" s="48">
        <v>6.7199999999999996E-2</v>
      </c>
      <c r="J56" s="131">
        <f>J55*I56</f>
        <v>413.07571199999995</v>
      </c>
      <c r="K56" s="132"/>
      <c r="L56" s="132"/>
      <c r="M56" s="132"/>
      <c r="N56" s="133"/>
    </row>
    <row r="57" spans="1:14" ht="18" x14ac:dyDescent="0.25">
      <c r="A57" s="30" t="s">
        <v>86</v>
      </c>
      <c r="B57" s="49"/>
      <c r="C57" s="134">
        <f>C55+C56</f>
        <v>201048.10047999999</v>
      </c>
      <c r="D57" s="135"/>
      <c r="E57" s="135"/>
      <c r="F57" s="135"/>
      <c r="G57" s="136"/>
      <c r="H57" s="30" t="s">
        <v>86</v>
      </c>
      <c r="I57" s="49"/>
      <c r="J57" s="134">
        <f>J55+J56</f>
        <v>6560.0357119999999</v>
      </c>
      <c r="K57" s="135"/>
      <c r="L57" s="135"/>
      <c r="M57" s="135"/>
      <c r="N57" s="136"/>
    </row>
    <row r="58" spans="1:14" ht="34.799999999999997" x14ac:dyDescent="0.25">
      <c r="A58" s="27" t="s">
        <v>87</v>
      </c>
      <c r="B58" s="18"/>
      <c r="C58" s="137">
        <v>90</v>
      </c>
      <c r="D58" s="138"/>
      <c r="E58" s="138"/>
      <c r="F58" s="138"/>
      <c r="G58" s="139"/>
      <c r="H58" s="27" t="s">
        <v>87</v>
      </c>
      <c r="I58" s="18"/>
      <c r="J58" s="137">
        <v>90</v>
      </c>
      <c r="K58" s="138"/>
      <c r="L58" s="138"/>
      <c r="M58" s="138"/>
      <c r="N58" s="139"/>
    </row>
    <row r="59" spans="1:14" ht="36" thickBot="1" x14ac:dyDescent="0.3">
      <c r="A59" s="50" t="s">
        <v>88</v>
      </c>
      <c r="B59" s="51"/>
      <c r="C59" s="112">
        <f>C57/C58</f>
        <v>2233.8677831111108</v>
      </c>
      <c r="D59" s="113"/>
      <c r="E59" s="113"/>
      <c r="F59" s="113"/>
      <c r="G59" s="114"/>
      <c r="H59" s="50" t="s">
        <v>88</v>
      </c>
      <c r="I59" s="51"/>
      <c r="J59" s="112">
        <f>J57/J58</f>
        <v>72.88928568888889</v>
      </c>
      <c r="K59" s="113"/>
      <c r="L59" s="113"/>
      <c r="M59" s="113"/>
      <c r="N59" s="114"/>
    </row>
  </sheetData>
  <mergeCells count="66">
    <mergeCell ref="J57:N57"/>
    <mergeCell ref="J58:N58"/>
    <mergeCell ref="J59:N59"/>
    <mergeCell ref="I47:N47"/>
    <mergeCell ref="J48:K48"/>
    <mergeCell ref="J52:K52"/>
    <mergeCell ref="J55:N55"/>
    <mergeCell ref="J56:N56"/>
    <mergeCell ref="J34:K34"/>
    <mergeCell ref="H35:H36"/>
    <mergeCell ref="H37:H39"/>
    <mergeCell ref="J45:N45"/>
    <mergeCell ref="J46:N46"/>
    <mergeCell ref="H21:H22"/>
    <mergeCell ref="J23:K23"/>
    <mergeCell ref="J25:K25"/>
    <mergeCell ref="J27:K27"/>
    <mergeCell ref="H28:H32"/>
    <mergeCell ref="J12:K12"/>
    <mergeCell ref="H13:H14"/>
    <mergeCell ref="J16:K16"/>
    <mergeCell ref="H17:H19"/>
    <mergeCell ref="J20:K20"/>
    <mergeCell ref="I6:N6"/>
    <mergeCell ref="I7:N7"/>
    <mergeCell ref="H8:N8"/>
    <mergeCell ref="J9:K9"/>
    <mergeCell ref="H10:H11"/>
    <mergeCell ref="H1:N1"/>
    <mergeCell ref="I2:N2"/>
    <mergeCell ref="K3:N3"/>
    <mergeCell ref="K4:N4"/>
    <mergeCell ref="K5:N5"/>
    <mergeCell ref="C59:G59"/>
    <mergeCell ref="A10:A11"/>
    <mergeCell ref="A13:A14"/>
    <mergeCell ref="A17:A19"/>
    <mergeCell ref="A21:A22"/>
    <mergeCell ref="A28:A32"/>
    <mergeCell ref="A35:A36"/>
    <mergeCell ref="A37:A39"/>
    <mergeCell ref="C52:D52"/>
    <mergeCell ref="C55:G55"/>
    <mergeCell ref="C56:G56"/>
    <mergeCell ref="C57:G57"/>
    <mergeCell ref="C58:G58"/>
    <mergeCell ref="C34:D34"/>
    <mergeCell ref="C45:G45"/>
    <mergeCell ref="C46:G46"/>
    <mergeCell ref="B47:G47"/>
    <mergeCell ref="C48:D48"/>
    <mergeCell ref="C16:D16"/>
    <mergeCell ref="C20:D20"/>
    <mergeCell ref="C23:D23"/>
    <mergeCell ref="C25:D25"/>
    <mergeCell ref="C27:D27"/>
    <mergeCell ref="B6:G6"/>
    <mergeCell ref="B7:G7"/>
    <mergeCell ref="A8:G8"/>
    <mergeCell ref="C9:D9"/>
    <mergeCell ref="C12:D12"/>
    <mergeCell ref="A1:G1"/>
    <mergeCell ref="B2:G2"/>
    <mergeCell ref="D3:G3"/>
    <mergeCell ref="D4:G4"/>
    <mergeCell ref="D5:G5"/>
  </mergeCells>
  <phoneticPr fontId="16" type="noConversion"/>
  <conditionalFormatting sqref="C17">
    <cfRule type="cellIs" dxfId="5" priority="5" stopIfTrue="1" operator="greaterThan">
      <formula>500</formula>
    </cfRule>
  </conditionalFormatting>
  <conditionalFormatting sqref="C18">
    <cfRule type="cellIs" dxfId="4" priority="8" stopIfTrue="1" operator="greaterThan">
      <formula>500</formula>
    </cfRule>
  </conditionalFormatting>
  <conditionalFormatting sqref="C19">
    <cfRule type="cellIs" dxfId="3" priority="4" stopIfTrue="1" operator="greaterThan">
      <formula>500</formula>
    </cfRule>
  </conditionalFormatting>
  <conditionalFormatting sqref="J17">
    <cfRule type="cellIs" dxfId="2" priority="2" stopIfTrue="1" operator="greaterThan">
      <formula>500</formula>
    </cfRule>
  </conditionalFormatting>
  <conditionalFormatting sqref="J18">
    <cfRule type="cellIs" dxfId="1" priority="3" stopIfTrue="1" operator="greaterThan">
      <formula>500</formula>
    </cfRule>
  </conditionalFormatting>
  <conditionalFormatting sqref="J19">
    <cfRule type="cellIs" dxfId="0" priority="1" stopIfTrue="1" operator="greaterThan">
      <formula>500</formula>
    </cfRule>
  </conditionalFormatting>
  <dataValidations count="5">
    <dataValidation allowBlank="1" showInputMessage="1" showErrorMessage="1" prompt="Double click, entering into the linked cell of &quot;Debriefing Check List&quot; to input directly_x000a__x000a_双击进入&quot;描述清单&quot;的相应单元格进行输入" sqref="B2 B65483 B131019 B196555 B262091 B327627 B393163 B458699 B524235 B589771 B655307 B720843 B786379 B851915 B917451 B982987 B4:B5 B65485:B65486 B131021:B131022 B196557:B196558 B262093:B262094 B327629:B327630 B393165:B393166 B458701:B458702 B524237:B524238 B589773:B589774 B655309:B655310 B720845:B720846 B786381:B786382 B851917:B851918 B917453:B917454 B982989:B982990 D4:D5 D65485:D65486 D131021:D131022 D196557:D196558 D262093:D262094 D327629:D327630 D393165:D393166 D458701:D458702 D524237:D524238 D589773:D589774 D655309:D655310 D720845:D720846 D786381:D786382 D851917:D851918 D917453:D917454 D982989:D982990 I2 I65483 I131019 I196555 I262091 I327627 I393163 I458699 I524235 I589771 I655307 I720843 I786379 I851915 I917451 I982987 I4:I5 I65485:I65486 I131021:I131022 I196557:I196558 I262093:I262094 I327629:I327630 I393165:I393166 I458701:I458702 I524237:I524238 I589773:I589774 I655309:I655310 I720845:I720846 I786381:I786382 I851917:I851918 I917453:I917454 I982989:I982990 K4:K5 K65485:K65486 K131021:K131022 K196557:K196558 K262093:K262094 K327629:K327630 K393165:K393166 K458701:K458702 K524237:K524238 K589773:K589774 K655309:K655310 K720845:K720846 K786381:K786382 K851917:K851918 K917453:K917454 K982989:K982990" xr:uid="{00000000-0002-0000-0100-000000000000}"/>
    <dataValidation allowBlank="1" showInputMessage="1" showErrorMessage="1" errorTitle="录入有误" error="1.请按照格式录入_x000a_2.报价日期需要早于活动日期" promptTitle="请录入日期" prompt="格式如: 2010-7-1" sqref="D3:G3 D65484:G65484 D131020:G131020 D196556:G196556 D262092:G262092 D327628:G327628 D393164:G393164 D458700:G458700 D524236:G524236 D589772:G589772 D655308:G655308 D720844:G720844 D786380:G786380 D851916:G851916 D917452:G917452 D982988:G982988 K3:N3 K65484:N65484 K131020:N131020 K196556:N196556 K262092:N262092 K327628:N327628 K393164:N393164 K458700:N458700 K524236:N524236 K589772:N589772 K655308:N655308 K720844:N720844 K786380:N786380 K851916:N851916 K917452:N917452 K982988:N982988" xr:uid="{00000000-0002-0000-0100-000001000000}"/>
    <dataValidation allowBlank="1" showInputMessage="1" showErrorMessage="1" promptTitle="不需要录入" prompt="_x000a_表格自动运算" sqref="B7 B65488 B131024 B196560 B262096 B327632 B393168 B458704 B524240 B589776 B655312 B720848 B786384 B851920 B917456 B982992 I7 I65488 I131024 I196560 I262096 I327632 I393168 I458704 I524240 I589776 I655312 I720848 I786384 I851920 I917456 I982992" xr:uid="{00000000-0002-0000-0100-000002000000}"/>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27 A34 A45 A65534 A65572:B65572 A65581 A131070 A131108:B131108 A131117 A196606 A196644:B196644 A196653 A262142 A262180:B262180 A262189 A327678 A327716:B327716 A327725 A393214 A393252:B393252 A393261 A458750 A458788:B458788 A458797 A524286 A524324:B524324 A524333 A589822 A589860:B589860 A589869 A655358 A655396:B655396 A655405 A720894 A720932:B720932 A720941 A786430 A786468:B786468 A786477 A851966 A852004:B852004 A852013 A917502 A917540:B917540 A917549 A983038 A983076:B983076 A983085 A52:A53 A55:A56 A65548:A65561 A65566:A65571 A65588:A65589 A65591:A65592 A131084:A131097 A131102:A131107 A131124:A131125 A131127:A131128 A196620:A196633 A196638:A196643 A196660:A196661 A196663:A196664 A262156:A262169 A262174:A262179 A262196:A262197 A262199:A262200 A327692:A327705 A327710:A327715 A327732:A327733 A327735:A327736 A393228:A393241 A393246:A393251 A393268:A393269 A393271:A393272 A458764:A458777 A458782:A458787 A458804:A458805 A458807:A458808 A524300:A524313 A524318:A524323 A524340:A524341 A524343:A524344 A589836:A589849 A589854:A589859 A589876:A589877 A589879:A589880 A655372:A655385 A655390:A655395 A655412:A655413 A655415:A655416 A720908:A720921 A720926:A720931 A720948:A720949 A720951:A720952 A786444:A786457 A786462:A786467 A786484:A786485 A786487:A786488 A851980:A851993 A851998:A852003 A852020:A852021 A852023:A852024 A917516:A917529 A917534:A917539 A917556:A917557 A917559:A917560 A983052:A983065 A983070:A983075 A983092:A983093 A983095:A983096 H27 H34 H45 H65534 H65572:I65572 H65581 H131070 H131108:I131108 H131117 H196606 H196644:I196644 H196653 H262142 H262180:I262180 H262189 H327678 H327716:I327716 H327725 H393214 H393252:I393252 H393261 H458750 H458788:I458788 H458797 H524286 H524324:I524324 H524333 H589822 H589860:I589860 H589869 H655358 H655396:I655396 H655405 H720894 H720932:I720932 H720941 H786430 H786468:I786468 H786477 H851966 H852004:I852004 H852013 H917502 H917540:I917540 H917549 H983038 H983076:I983076 H983085 H52:H53 H55:H56 H65548:H65561 H65566:H65571 H65588:H65589 H65591:H65592 H131084:H131097 H131102:H131107 H131124:H131125 H131127:H131128 H196620:H196633 H196638:H196643 H196660:H196661 H196663:H196664 H262156:H262169 H262174:H262179 H262196:H262197 H262199:H262200 H327692:H327705 H327710:H327715 H327732:H327733 H327735:H327736 H393228:H393241 H393246:H393251 H393268:H393269 H393271:H393272 H458764:H458777 H458782:H458787 H458804:H458805 H458807:H458808 H524300:H524313 H524318:H524323 H524340:H524341 H524343:H524344 H589836:H589849 H589854:H589859 H589876:H589877 H589879:H589880 H655372:H655385 H655390:H655395 H655412:H655413 H655415:H655416 H720908:H720921 H720926:H720931 H720948:H720949 H720951:H720952 H786444:H786457 H786462:H786467 H786484:H786485 H786487:H786488 H851980:H851993 H851998:H852003 H852020:H852021 H852023:H852024 H917516:H917529 H917534:H917539 H917556:H917557 H917559:H917560 H983052:H983065 H983070:H983075 H983092:H983093 H983095:H983096" xr:uid="{00000000-0002-0000-0100-000003000000}"/>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28 A59 A65544 A65595 A131080 A131131 A196616 A196667 A262152 A262203 A327688 A327739 A393224 A393275 A458760 A458811 A524296 A524347 A589832 A589883 A655368 A655419 A720904 A720955 A786440 A786491 A851976 A852027 A917512 A917563 A983048 A983099 H28 H59 H65544 H65595 H131080 H131131 H196616 H196667 H262152 H262203 H327688 H327739 H393224 H393275 H458760 H458811 H524296 H524347 H589832 H589883 H655368 H655419 H720904 H720955 H786440 H786491 H851976 H852027 H917512 H917563 H983048 H983099" xr:uid="{00000000-0002-0000-0100-000004000000}"/>
  </dataValidations>
  <printOptions horizontalCentered="1" verticalCentered="1"/>
  <pageMargins left="0.15902777777777799" right="0.15902777777777799" top="0.75" bottom="0.75" header="0.30902777777777801" footer="0.30902777777777801"/>
  <pageSetup paperSize="9" scale="2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2021年拜尔坦泡沫银上市会 大连新世界</vt:lpstr>
      <vt:lpstr>'2021年拜尔坦泡沫银上市会 大连新世界'!Print_Area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耿吴茜</dc:creator>
  <cp:lastModifiedBy>袁少晨</cp:lastModifiedBy>
  <cp:lastPrinted>2021-08-25T06:11:49Z</cp:lastPrinted>
  <dcterms:created xsi:type="dcterms:W3CDTF">2021-03-07T00:25:00Z</dcterms:created>
  <dcterms:modified xsi:type="dcterms:W3CDTF">2021-08-25T06:11:50Z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48AC03D94D8B46BE83077BC36F4C5C35</vt:lpwstr>
  </property>
  <property fmtid="{D5CDD505-2E9C-101B-9397-08002B2CF9AE}" pid="3" name="KSOProductBuildVer">
    <vt:lpwstr>2052-3.6.1.5768</vt:lpwstr>
  </property>
</Properties>
</file>