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bookViews>
    <workbookView xWindow="0" yWindow="0" windowWidth="20730" windowHeight="9675"/>
  </bookViews>
  <sheets>
    <sheet name="试驾旅行社" sheetId="16" r:id="rId1"/>
  </sheets>
  <definedNames>
    <definedName name="_xlnm.Print_Area" localSheetId="0">试驾旅行社!$A$1:$H$55</definedName>
    <definedName name="_xlnm.Print_Titles" localSheetId="0">试驾旅行社!$1:$7</definedName>
  </definedNames>
  <calcPr calcId="152511"/>
</workbook>
</file>

<file path=xl/calcChain.xml><?xml version="1.0" encoding="utf-8"?>
<calcChain xmlns="http://schemas.openxmlformats.org/spreadsheetml/2006/main">
  <c r="G10" i="16" l="1"/>
  <c r="G41" i="16" l="1"/>
  <c r="G11" i="16" l="1"/>
  <c r="G12" i="16"/>
  <c r="G13" i="16"/>
  <c r="G14" i="16"/>
  <c r="G15" i="16"/>
  <c r="G16" i="16"/>
  <c r="G17" i="16"/>
  <c r="G18" i="16"/>
  <c r="G19" i="16"/>
  <c r="G20" i="16"/>
  <c r="G21" i="16"/>
  <c r="G22" i="16"/>
  <c r="G24" i="16"/>
  <c r="G26" i="16"/>
  <c r="G27" i="16"/>
  <c r="G29" i="16"/>
  <c r="G30" i="16"/>
  <c r="G31" i="16"/>
  <c r="G32" i="16"/>
  <c r="G33" i="16"/>
  <c r="G35" i="16"/>
  <c r="G36" i="16"/>
  <c r="G37" i="16"/>
  <c r="G38" i="16"/>
  <c r="G39" i="16"/>
  <c r="G40" i="16"/>
  <c r="G42" i="16"/>
  <c r="G44" i="16"/>
  <c r="G45" i="16"/>
  <c r="G47" i="16"/>
  <c r="G52" i="16" l="1"/>
  <c r="G53" i="16" l="1"/>
  <c r="G54" i="16" s="1"/>
  <c r="G55" i="16" s="1"/>
</calcChain>
</file>

<file path=xl/sharedStrings.xml><?xml version="1.0" encoding="utf-8"?>
<sst xmlns="http://schemas.openxmlformats.org/spreadsheetml/2006/main" count="94" uniqueCount="91">
  <si>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</si>
  <si>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</si>
  <si>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</si>
  <si>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</si>
  <si>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</si>
  <si>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</si>
  <si>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</si>
  <si>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</si>
  <si>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>总计（Net）</t>
  </si>
  <si>
    <t xml:space="preserve">Number of person:       </t>
    <phoneticPr fontId="1" type="noConversion"/>
  </si>
  <si>
    <t>大巴需求（根据媒体具体航班调整需求）</t>
    <phoneticPr fontId="1" type="noConversion"/>
  </si>
  <si>
    <t>媒体相关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</si>
  <si>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</si>
  <si>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</si>
  <si>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</si>
  <si>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</si>
  <si>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</si>
  <si>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考斯特</t>
    <phoneticPr fontId="1" type="noConversion"/>
  </si>
  <si>
    <t>摄影师相关</t>
    <phoneticPr fontId="1" type="noConversion"/>
  </si>
  <si>
    <t>公付房费</t>
    <phoneticPr fontId="1" type="noConversion"/>
  </si>
  <si>
    <t>打印机租赁（能够彩印、单色打印即可）</t>
    <phoneticPr fontId="1" type="noConversion"/>
  </si>
  <si>
    <t>储藏室</t>
    <phoneticPr fontId="1" type="noConversion"/>
  </si>
  <si>
    <t>存放媒体礼品等物料&amp;工作间</t>
    <phoneticPr fontId="1" type="noConversion"/>
  </si>
  <si>
    <t>酒店大堂允许背板搭建，酒店提供签到桌、桌布座椅</t>
    <phoneticPr fontId="1" type="noConversion"/>
  </si>
  <si>
    <t>GL8</t>
    <phoneticPr fontId="1" type="noConversion"/>
  </si>
  <si>
    <t>SGM工作人员（自付）；
上下浮动三间</t>
    <phoneticPr fontId="1" type="noConversion"/>
  </si>
  <si>
    <t>车辆相关</t>
    <phoneticPr fontId="1" type="noConversion"/>
  </si>
  <si>
    <t>晚餐</t>
    <phoneticPr fontId="1" type="noConversion"/>
  </si>
  <si>
    <t>场地相关</t>
    <phoneticPr fontId="1" type="noConversion"/>
  </si>
  <si>
    <t>车辆清洁加油</t>
    <phoneticPr fontId="1" type="noConversion"/>
  </si>
  <si>
    <t>摄影师</t>
    <phoneticPr fontId="1" type="noConversion"/>
  </si>
  <si>
    <t>媒体交通补贴</t>
    <phoneticPr fontId="1" type="noConversion"/>
  </si>
  <si>
    <t>陪车信封</t>
    <phoneticPr fontId="1" type="noConversion"/>
  </si>
  <si>
    <t>临牌费用</t>
    <phoneticPr fontId="1" type="noConversion"/>
  </si>
  <si>
    <t>媒体用餐</t>
    <phoneticPr fontId="1" type="noConversion"/>
  </si>
  <si>
    <t>车上</t>
    <phoneticPr fontId="1" type="noConversion"/>
  </si>
  <si>
    <t>牛皮纸袋（大）</t>
    <phoneticPr fontId="1" type="noConversion"/>
  </si>
  <si>
    <t>牛皮纸袋（小）</t>
    <phoneticPr fontId="1" type="noConversion"/>
  </si>
  <si>
    <t>11月9日-11月11日大床房（含服务费，宽带费用）</t>
    <phoneticPr fontId="1" type="noConversion"/>
  </si>
  <si>
    <t>11月10日-11月12日大床房（含服务费，宽带费用）</t>
    <phoneticPr fontId="1" type="noConversion"/>
  </si>
  <si>
    <t>抵达日酒店自助
试驾日酒店周边自由晚餐</t>
    <phoneticPr fontId="1" type="noConversion"/>
  </si>
  <si>
    <t>讲座地点-酒店
三层宴会厅2A厅</t>
    <phoneticPr fontId="1" type="noConversion"/>
  </si>
  <si>
    <t>8台试驾车</t>
    <phoneticPr fontId="1" type="noConversion"/>
  </si>
  <si>
    <t>另外预留5个左右地下停车位给自驾媒体，任意即可</t>
    <phoneticPr fontId="1" type="noConversion"/>
  </si>
  <si>
    <t>别克旅行车媒体试驾</t>
    <phoneticPr fontId="1" type="noConversion"/>
  </si>
  <si>
    <t xml:space="preserve">酒店相关：汕头龙光喜来登酒店    </t>
    <phoneticPr fontId="1" type="noConversion"/>
  </si>
  <si>
    <t>500元/人，共4万元</t>
    <phoneticPr fontId="1" type="noConversion"/>
  </si>
  <si>
    <t>摄影劳务费（不含住宿、餐费）
素材图拍摄&amp;活动拍摄</t>
    <phoneticPr fontId="1" type="noConversion"/>
  </si>
  <si>
    <t>上下浮动10%</t>
    <phoneticPr fontId="1" type="noConversion"/>
  </si>
  <si>
    <t>媒体制作物</t>
    <phoneticPr fontId="1" type="noConversion"/>
  </si>
  <si>
    <t>欢迎水果</t>
    <phoneticPr fontId="1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</si>
  <si>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
8、欢迎水果</t>
    <phoneticPr fontId="1" type="noConversion"/>
  </si>
  <si>
    <t>GL8</t>
    <phoneticPr fontId="1" type="noConversion"/>
  </si>
  <si>
    <t>踩点住宿费、租车费、餐费、打车费等</t>
    <phoneticPr fontId="1" type="noConversion"/>
  </si>
  <si>
    <t>2017年11月7日-11日</t>
    <phoneticPr fontId="1" type="noConversion"/>
  </si>
  <si>
    <t>11月6日-11月12日大床房（含服务费，宽带费用）</t>
    <phoneticPr fontId="1" type="noConversion"/>
  </si>
  <si>
    <t>11月6日-11月8日大床房（含服务费，宽带费用）</t>
    <phoneticPr fontId="1" type="noConversion"/>
  </si>
  <si>
    <t>11月7日-11月9日大床房（含服务费，宽带费用）</t>
    <phoneticPr fontId="1" type="noConversion"/>
  </si>
  <si>
    <t>11月8日-11月10日大床房（含服务费，宽带费用）</t>
    <phoneticPr fontId="1" type="noConversion"/>
  </si>
  <si>
    <t>11月5日-11月12日标间（含服务费，宽带费用） 朗明、朗知等工作人员住房</t>
    <phoneticPr fontId="1" type="noConversion"/>
  </si>
  <si>
    <t>11月5日-11月7日摄影师标间</t>
    <phoneticPr fontId="1" type="noConversion"/>
  </si>
  <si>
    <t>第一批媒体晚餐11月6日-7日（酒店内or酒店周边）</t>
    <phoneticPr fontId="1" type="noConversion"/>
  </si>
  <si>
    <t>第二批媒体晚餐11月7日-8日（酒店内or酒店周边）</t>
    <phoneticPr fontId="1" type="noConversion"/>
  </si>
  <si>
    <t>第三批媒体晚餐11月8日-9日（酒店内or酒店周边）</t>
    <phoneticPr fontId="1" type="noConversion"/>
  </si>
  <si>
    <t>第四批媒体晚餐11月9日-10日（酒店内or酒店周边）</t>
    <phoneticPr fontId="1" type="noConversion"/>
  </si>
  <si>
    <t>第五批媒体晚餐11月10日-11日（酒店内or酒店周边）</t>
    <phoneticPr fontId="1" type="noConversion"/>
  </si>
  <si>
    <t>11月5日晚入场搭建
11月6日下午彩排
11月7日-11月11日使用，11日晚上撤场</t>
    <phoneticPr fontId="1" type="noConversion"/>
  </si>
  <si>
    <t>11月5日-11月11日全天</t>
    <phoneticPr fontId="1" type="noConversion"/>
  </si>
  <si>
    <t>11月5日晚搭建</t>
    <phoneticPr fontId="1" type="noConversion"/>
  </si>
  <si>
    <t>11月5日-11月12日使用</t>
    <phoneticPr fontId="1" type="noConversion"/>
  </si>
  <si>
    <t>11月6日接机（机场-酒店）</t>
    <phoneticPr fontId="1" type="noConversion"/>
  </si>
  <si>
    <t>11月6日-10日接机（机场-酒店）</t>
    <phoneticPr fontId="1" type="noConversion"/>
  </si>
  <si>
    <t>11月8日-12日送机（酒店-机场）</t>
    <phoneticPr fontId="1" type="noConversion"/>
  </si>
  <si>
    <t>11月6日-11月10日</t>
    <phoneticPr fontId="1" type="noConversion"/>
  </si>
  <si>
    <t>11月7日-11日过路过桥费&amp;午餐费用</t>
    <phoneticPr fontId="1" type="noConversion"/>
  </si>
  <si>
    <t>踩点费用，固定费用，无票</t>
    <phoneticPr fontId="1" type="noConversion"/>
  </si>
  <si>
    <t>旅行社工作人员费用</t>
    <phoneticPr fontId="1" type="noConversion"/>
  </si>
  <si>
    <t>旅行社工作人员差旅、住宿、交通、手机费等跟项目相关费用</t>
    <phoneticPr fontId="1" type="noConversion"/>
  </si>
  <si>
    <t>讲座场地租赁</t>
    <phoneticPr fontId="1" type="noConversion"/>
  </si>
  <si>
    <t>地下8个连续固定车位</t>
    <phoneticPr fontId="1" type="noConversion"/>
  </si>
  <si>
    <t>8台试驾车，需靠近电梯</t>
    <phoneticPr fontId="1" type="noConversion"/>
  </si>
  <si>
    <t>踩点11月5日，全天使用</t>
    <phoneticPr fontId="1" type="noConversion"/>
  </si>
  <si>
    <t>8台，每天加满油，展车标准清洁</t>
    <phoneticPr fontId="1" type="noConversion"/>
  </si>
  <si>
    <t>试驾人员</t>
    <phoneticPr fontId="1" type="noConversion"/>
  </si>
  <si>
    <t>负责每天车辆的清洁/加油，添加物料等，每人负责两台车</t>
    <phoneticPr fontId="1" type="noConversion"/>
  </si>
  <si>
    <t>食品、饮品、物料：（具体内容有待更新）
依云矿泉水（每台车6瓶）
Blue Diamond蓝钻石盐焗扁桃仁（每台车一罐）
白色恋人（每台车1盒）
薄荷糖糖 1支
悠哈 UHA味觉软糖 40克装（每台车1袋）
Godiva巧克力（每车3块）
苹果数据线</t>
    <phoneticPr fontId="1" type="noConversion"/>
  </si>
  <si>
    <t>擦车用毛巾+车掸</t>
    <phoneticPr fontId="1" type="noConversion"/>
  </si>
  <si>
    <t>服务费10%</t>
    <phoneticPr fontId="1" type="noConversion"/>
  </si>
  <si>
    <t>税点6%</t>
    <phoneticPr fontId="1" type="noConversion"/>
  </si>
  <si>
    <t>可抵扣</t>
    <phoneticPr fontId="1" type="noConversion"/>
  </si>
  <si>
    <t>费用总计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</si>
</sst>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 "/>
    <numFmt numFmtId="178" formatCode="_ &quot;￥&quot;* #,##0.00_ ;_ &quot;￥&quot;* \-#,##0.00_ ;_ &quot;￥&quot;* &quot;-&quot;??_ ;_ @_ "/>
    <numFmt numFmtId="179" formatCode="_-* #,##0.00\ _€_-;\-* #,##0.00\ _€_-;_-* &quot;-&quot;??\ _€_-;_-@_-"/>
    <numFmt numFmtId="180" formatCode="_-* #,##0.00\ [$€-1]_-;\-* #,##0.00\ [$€-1]_-;_-* &quot;-&quot;??\ [$€-1]_-"/>
    <numFmt numFmtId="181" formatCode="#,##0_);[Red]\(#,##0\)"/>
  </numFmts>
  <fonts count="35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rgb="FFFF000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180" fontId="0" fillId="0" borderId="0">
      <alignment vertical="center"/>
    </xf>
    <xf numFmtId="180" fontId="2" fillId="0" borderId="0" applyNumberFormat="0" applyBorder="0" applyAlignment="0" applyProtection="0">
      <alignment vertical="center"/>
    </xf>
    <xf numFmtId="180" fontId="3" fillId="0" borderId="0" applyNumberFormat="0" applyBorder="0" applyAlignment="0" applyProtection="0">
      <alignment vertical="center"/>
    </xf>
    <xf numFmtId="180" fontId="4" fillId="2" borderId="0" applyNumberFormat="0" applyBorder="0" applyProtection="0">
      <alignment vertical="center"/>
    </xf>
    <xf numFmtId="180" fontId="4" fillId="3" borderId="0" applyNumberFormat="0" applyBorder="0" applyProtection="0">
      <alignment vertical="center"/>
    </xf>
    <xf numFmtId="180" fontId="4" fillId="4" borderId="0" applyNumberFormat="0" applyBorder="0" applyProtection="0">
      <alignment vertical="center"/>
    </xf>
    <xf numFmtId="180" fontId="4" fillId="5" borderId="0" applyNumberFormat="0" applyBorder="0" applyProtection="0">
      <alignment vertical="center"/>
    </xf>
    <xf numFmtId="180" fontId="4" fillId="6" borderId="0" applyNumberFormat="0" applyBorder="0" applyProtection="0">
      <alignment vertical="center"/>
    </xf>
    <xf numFmtId="180" fontId="4" fillId="7" borderId="0" applyNumberFormat="0" applyBorder="0" applyProtection="0">
      <alignment vertical="center"/>
    </xf>
    <xf numFmtId="180" fontId="4" fillId="8" borderId="0" applyNumberFormat="0" applyBorder="0" applyProtection="0">
      <alignment vertical="center"/>
    </xf>
    <xf numFmtId="180" fontId="4" fillId="9" borderId="0" applyNumberFormat="0" applyBorder="0" applyProtection="0">
      <alignment vertical="center"/>
    </xf>
    <xf numFmtId="180" fontId="4" fillId="10" borderId="0" applyNumberFormat="0" applyBorder="0" applyProtection="0">
      <alignment vertical="center"/>
    </xf>
    <xf numFmtId="180" fontId="4" fillId="5" borderId="0" applyNumberFormat="0" applyBorder="0" applyProtection="0">
      <alignment vertical="center"/>
    </xf>
    <xf numFmtId="180" fontId="4" fillId="8" borderId="0" applyNumberFormat="0" applyBorder="0" applyProtection="0">
      <alignment vertical="center"/>
    </xf>
    <xf numFmtId="180" fontId="4" fillId="11" borderId="0" applyNumberFormat="0" applyBorder="0" applyProtection="0">
      <alignment vertical="center"/>
    </xf>
    <xf numFmtId="180" fontId="5" fillId="12" borderId="0" applyNumberFormat="0" applyBorder="0" applyProtection="0">
      <alignment vertical="center"/>
    </xf>
    <xf numFmtId="180" fontId="5" fillId="9" borderId="0" applyNumberFormat="0" applyBorder="0" applyProtection="0">
      <alignment vertical="center"/>
    </xf>
    <xf numFmtId="180" fontId="5" fillId="10" borderId="0" applyNumberFormat="0" applyBorder="0" applyProtection="0">
      <alignment vertical="center"/>
    </xf>
    <xf numFmtId="180" fontId="5" fillId="13" borderId="0" applyNumberFormat="0" applyBorder="0" applyProtection="0">
      <alignment vertical="center"/>
    </xf>
    <xf numFmtId="180" fontId="5" fillId="14" borderId="0" applyNumberFormat="0" applyBorder="0" applyProtection="0">
      <alignment vertical="center"/>
    </xf>
    <xf numFmtId="180" fontId="5" fillId="15" borderId="0" applyNumberFormat="0" applyBorder="0" applyProtection="0">
      <alignment vertical="center"/>
    </xf>
    <xf numFmtId="180" fontId="5" fillId="16" borderId="0" applyNumberFormat="0" applyBorder="0" applyProtection="0">
      <alignment vertical="center"/>
    </xf>
    <xf numFmtId="180" fontId="5" fillId="17" borderId="0" applyNumberFormat="0" applyBorder="0" applyProtection="0">
      <alignment vertical="center"/>
    </xf>
    <xf numFmtId="180" fontId="5" fillId="18" borderId="0" applyNumberFormat="0" applyBorder="0" applyProtection="0">
      <alignment vertical="center"/>
    </xf>
    <xf numFmtId="180" fontId="5" fillId="13" borderId="0" applyNumberFormat="0" applyBorder="0" applyProtection="0">
      <alignment vertical="center"/>
    </xf>
    <xf numFmtId="180" fontId="5" fillId="14" borderId="0" applyNumberFormat="0" applyBorder="0" applyProtection="0">
      <alignment vertical="center"/>
    </xf>
    <xf numFmtId="180" fontId="5" fillId="19" borderId="0" applyNumberFormat="0" applyBorder="0" applyProtection="0">
      <alignment vertical="center"/>
    </xf>
    <xf numFmtId="180" fontId="6" fillId="3" borderId="0" applyNumberFormat="0" applyBorder="0" applyProtection="0">
      <alignment vertical="center"/>
    </xf>
    <xf numFmtId="180" fontId="7" fillId="20" borderId="1" applyNumberFormat="0" applyProtection="0">
      <alignment vertical="center"/>
    </xf>
    <xf numFmtId="180" fontId="8" fillId="21" borderId="2" applyNumberFormat="0" applyProtection="0">
      <alignment vertical="center"/>
    </xf>
    <xf numFmtId="180" fontId="9" fillId="0" borderId="0" applyNumberFormat="0" applyBorder="0" applyProtection="0">
      <alignment vertical="center"/>
    </xf>
    <xf numFmtId="180" fontId="10" fillId="4" borderId="0" applyNumberFormat="0" applyBorder="0" applyProtection="0">
      <alignment vertical="center"/>
    </xf>
    <xf numFmtId="180" fontId="11" fillId="0" borderId="3" applyNumberFormat="0" applyProtection="0">
      <alignment vertical="center"/>
    </xf>
    <xf numFmtId="180" fontId="12" fillId="0" borderId="4" applyNumberFormat="0" applyProtection="0">
      <alignment vertical="center"/>
    </xf>
    <xf numFmtId="180" fontId="13" fillId="0" borderId="5" applyNumberFormat="0" applyProtection="0">
      <alignment vertical="center"/>
    </xf>
    <xf numFmtId="180" fontId="13" fillId="0" borderId="0" applyNumberFormat="0" applyBorder="0" applyProtection="0">
      <alignment vertical="center"/>
    </xf>
    <xf numFmtId="180" fontId="14" fillId="7" borderId="1" applyNumberFormat="0" applyProtection="0">
      <alignment vertical="center"/>
    </xf>
    <xf numFmtId="180" fontId="15" fillId="0" borderId="6" applyNumberFormat="0" applyProtection="0">
      <alignment vertical="center"/>
    </xf>
    <xf numFmtId="180" fontId="16" fillId="22" borderId="0" applyNumberFormat="0" applyBorder="0" applyProtection="0">
      <alignment vertical="center"/>
    </xf>
    <xf numFmtId="180" fontId="21" fillId="23" borderId="7" applyNumberFormat="0" applyProtection="0">
      <alignment vertical="center"/>
    </xf>
    <xf numFmtId="180" fontId="17" fillId="20" borderId="8" applyNumberFormat="0" applyProtection="0">
      <alignment vertical="center"/>
    </xf>
    <xf numFmtId="180" fontId="18" fillId="0" borderId="0" applyNumberFormat="0" applyBorder="0" applyProtection="0">
      <alignment vertical="center"/>
    </xf>
    <xf numFmtId="180" fontId="19" fillId="0" borderId="9" applyNumberFormat="0" applyProtection="0">
      <alignment vertical="center"/>
    </xf>
    <xf numFmtId="180" fontId="20" fillId="0" borderId="0" applyNumberFormat="0" applyBorder="0" applyProtection="0">
      <alignment vertical="center"/>
    </xf>
    <xf numFmtId="180" fontId="3" fillId="0" borderId="0" applyNumberFormat="0" applyBorder="0" applyAlignment="0" applyProtection="0">
      <alignment vertical="center"/>
    </xf>
    <xf numFmtId="180" fontId="2" fillId="0" borderId="0" applyNumberFormat="0" applyBorder="0" applyAlignment="0" applyProtection="0">
      <alignment vertical="center"/>
    </xf>
    <xf numFmtId="180" fontId="21" fillId="0" borderId="0">
      <alignment vertical="center"/>
    </xf>
    <xf numFmtId="180" fontId="25" fillId="0" borderId="0">
      <alignment vertical="center"/>
    </xf>
    <xf numFmtId="180" fontId="26" fillId="0" borderId="0"/>
    <xf numFmtId="180" fontId="3" fillId="0" borderId="0"/>
    <xf numFmtId="180" fontId="26" fillId="0" borderId="0"/>
    <xf numFmtId="180" fontId="21" fillId="0" borderId="0"/>
    <xf numFmtId="180" fontId="2" fillId="0" borderId="0"/>
    <xf numFmtId="180" fontId="21" fillId="0" borderId="0"/>
    <xf numFmtId="18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1" fillId="0" borderId="0">
      <alignment vertical="center"/>
    </xf>
    <xf numFmtId="180" fontId="2" fillId="0" borderId="0"/>
    <xf numFmtId="180" fontId="2" fillId="0" borderId="0"/>
    <xf numFmtId="180" fontId="2" fillId="0" borderId="0"/>
    <xf numFmtId="180" fontId="28" fillId="0" borderId="0"/>
    <xf numFmtId="180" fontId="29" fillId="0" borderId="16" applyNumberFormat="0" applyFill="0" applyAlignment="0" applyProtection="0">
      <alignment vertical="center"/>
    </xf>
    <xf numFmtId="180" fontId="30" fillId="0" borderId="4" applyNumberFormat="0" applyFill="0" applyAlignment="0" applyProtection="0">
      <alignment vertical="center"/>
    </xf>
    <xf numFmtId="180" fontId="31" fillId="0" borderId="17" applyNumberFormat="0" applyFill="0" applyAlignment="0" applyProtection="0">
      <alignment vertical="center"/>
    </xf>
    <xf numFmtId="180" fontId="31" fillId="0" borderId="0" applyNumberFormat="0" applyFill="0" applyBorder="0" applyAlignment="0" applyProtection="0">
      <alignment vertical="center"/>
    </xf>
    <xf numFmtId="180" fontId="32" fillId="0" borderId="0" applyNumberFormat="0" applyFill="0" applyBorder="0" applyAlignment="0" applyProtection="0">
      <alignment vertical="center"/>
    </xf>
    <xf numFmtId="180" fontId="33" fillId="3" borderId="0" applyNumberFormat="0" applyBorder="0" applyAlignment="0" applyProtection="0">
      <alignment vertical="center"/>
    </xf>
    <xf numFmtId="180" fontId="21" fillId="0" borderId="0"/>
    <xf numFmtId="180" fontId="10" fillId="4" borderId="0" applyNumberFormat="0" applyBorder="0" applyAlignment="0" applyProtection="0">
      <alignment vertical="center"/>
    </xf>
    <xf numFmtId="180" fontId="19" fillId="0" borderId="18" applyNumberFormat="0" applyFill="0" applyAlignment="0" applyProtection="0">
      <alignment vertical="center"/>
    </xf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80" fontId="7" fillId="24" borderId="1" applyNumberFormat="0" applyAlignment="0" applyProtection="0">
      <alignment vertical="center"/>
    </xf>
    <xf numFmtId="180" fontId="8" fillId="21" borderId="2" applyNumberFormat="0" applyAlignment="0" applyProtection="0">
      <alignment vertical="center"/>
    </xf>
    <xf numFmtId="180" fontId="9" fillId="0" borderId="0" applyNumberFormat="0" applyFill="0" applyBorder="0" applyAlignment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180" fontId="15" fillId="0" borderId="6" applyNumberFormat="0" applyFill="0" applyAlignment="0" applyProtection="0">
      <alignment vertical="center"/>
    </xf>
    <xf numFmtId="180" fontId="16" fillId="22" borderId="0" applyNumberFormat="0" applyBorder="0" applyAlignment="0" applyProtection="0">
      <alignment vertical="center"/>
    </xf>
    <xf numFmtId="180" fontId="17" fillId="24" borderId="8" applyNumberFormat="0" applyAlignment="0" applyProtection="0">
      <alignment vertical="center"/>
    </xf>
    <xf numFmtId="180" fontId="14" fillId="7" borderId="1" applyNumberFormat="0" applyAlignment="0" applyProtection="0">
      <alignment vertical="center"/>
    </xf>
    <xf numFmtId="180" fontId="21" fillId="23" borderId="7" applyNumberFormat="0" applyFont="0" applyAlignment="0" applyProtection="0">
      <alignment vertical="center"/>
    </xf>
  </cellStyleXfs>
  <cellXfs count="101">
    <xf numFmtId="180" fontId="0" fillId="0" borderId="0" xfId="0">
      <alignment vertical="center"/>
    </xf>
    <xf numFmtId="180" fontId="22" fillId="24" borderId="0" xfId="46" applyFont="1" applyFill="1" applyAlignment="1">
      <alignment horizontal="center" vertical="center"/>
    </xf>
    <xf numFmtId="180" fontId="22" fillId="24" borderId="0" xfId="46" applyFont="1" applyFill="1" applyAlignment="1">
      <alignment vertical="center" wrapText="1"/>
    </xf>
    <xf numFmtId="180" fontId="22" fillId="24" borderId="0" xfId="46" applyFont="1" applyFill="1">
      <alignment vertical="center"/>
    </xf>
    <xf numFmtId="18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180" fontId="24" fillId="24" borderId="0" xfId="46" applyFont="1" applyFill="1" applyAlignment="1">
      <alignment horizontal="center" vertical="center"/>
    </xf>
    <xf numFmtId="180" fontId="22" fillId="24" borderId="10" xfId="46" applyFont="1" applyFill="1" applyBorder="1" applyAlignment="1">
      <alignment horizontal="center" vertical="center" wrapText="1"/>
    </xf>
    <xf numFmtId="180" fontId="23" fillId="20" borderId="10" xfId="46" applyFont="1" applyFill="1" applyBorder="1" applyAlignment="1">
      <alignment horizontal="left" vertical="center" wrapText="1"/>
    </xf>
    <xf numFmtId="180" fontId="23" fillId="20" borderId="10" xfId="46" applyFont="1" applyFill="1" applyBorder="1" applyAlignment="1">
      <alignment horizontal="center" vertical="center" wrapText="1"/>
    </xf>
    <xf numFmtId="180" fontId="22" fillId="25" borderId="10" xfId="46" applyFont="1" applyFill="1" applyBorder="1" applyAlignment="1">
      <alignment horizontal="center" vertical="center" wrapText="1"/>
    </xf>
    <xf numFmtId="180" fontId="22" fillId="26" borderId="10" xfId="46" applyFont="1" applyFill="1" applyBorder="1" applyAlignment="1">
      <alignment horizontal="center" vertical="center" wrapText="1"/>
    </xf>
    <xf numFmtId="177" fontId="22" fillId="26" borderId="10" xfId="46" applyNumberFormat="1" applyFont="1" applyFill="1" applyBorder="1" applyAlignment="1">
      <alignment horizontal="center" vertical="center"/>
    </xf>
    <xf numFmtId="177" fontId="22" fillId="0" borderId="10" xfId="46" applyNumberFormat="1" applyFont="1" applyFill="1" applyBorder="1" applyAlignment="1">
      <alignment horizontal="center" vertical="center"/>
    </xf>
    <xf numFmtId="180" fontId="22" fillId="0" borderId="10" xfId="46" applyFont="1" applyFill="1" applyBorder="1" applyAlignment="1">
      <alignment horizontal="center" vertical="center"/>
    </xf>
    <xf numFmtId="180" fontId="22" fillId="26" borderId="10" xfId="46" applyFont="1" applyFill="1" applyBorder="1" applyAlignment="1">
      <alignment vertical="center" wrapText="1"/>
    </xf>
    <xf numFmtId="180" fontId="22" fillId="0" borderId="0" xfId="46" applyFont="1" applyFill="1" applyAlignment="1">
      <alignment horizontal="center" vertical="center"/>
    </xf>
    <xf numFmtId="180" fontId="22" fillId="7" borderId="10" xfId="46" applyFont="1" applyFill="1" applyBorder="1" applyAlignment="1">
      <alignment horizontal="center" vertical="center"/>
    </xf>
    <xf numFmtId="180" fontId="22" fillId="24" borderId="10" xfId="46" applyFont="1" applyFill="1" applyBorder="1" applyAlignment="1">
      <alignment vertical="center" wrapText="1"/>
    </xf>
    <xf numFmtId="180" fontId="22" fillId="24" borderId="0" xfId="46" applyFont="1" applyFill="1" applyAlignment="1">
      <alignment vertical="center"/>
    </xf>
    <xf numFmtId="180" fontId="23" fillId="17" borderId="10" xfId="46" applyFont="1" applyFill="1" applyBorder="1" applyAlignment="1">
      <alignment horizontal="center" vertical="center"/>
    </xf>
    <xf numFmtId="180" fontId="22" fillId="26" borderId="0" xfId="46" applyFont="1" applyFill="1" applyAlignment="1">
      <alignment horizontal="center" vertical="center"/>
    </xf>
    <xf numFmtId="180" fontId="23" fillId="24" borderId="10" xfId="46" applyFont="1" applyFill="1" applyBorder="1" applyAlignment="1">
      <alignment horizontal="center" vertical="center" wrapText="1"/>
    </xf>
    <xf numFmtId="180" fontId="22" fillId="26" borderId="0" xfId="46" applyFont="1" applyFill="1" applyAlignment="1">
      <alignment horizontal="center" vertical="center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/>
    </xf>
    <xf numFmtId="18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2" fillId="0" borderId="10" xfId="46" applyNumberFormat="1" applyFont="1" applyFill="1" applyBorder="1" applyAlignment="1">
      <alignment horizontal="center" vertical="center" wrapText="1"/>
    </xf>
    <xf numFmtId="180" fontId="22" fillId="0" borderId="0" xfId="46" applyFont="1" applyFill="1" applyAlignment="1">
      <alignment horizontal="left" vertical="center"/>
    </xf>
    <xf numFmtId="181" fontId="22" fillId="7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 applyProtection="1">
      <alignment horizontal="left" vertical="center" wrapText="1"/>
    </xf>
    <xf numFmtId="181" fontId="22" fillId="26" borderId="10" xfId="0" applyNumberFormat="1" applyFont="1" applyFill="1" applyBorder="1" applyAlignment="1">
      <alignment horizontal="center" vertical="center"/>
    </xf>
    <xf numFmtId="180" fontId="22" fillId="0" borderId="10" xfId="47" applyFont="1" applyFill="1" applyBorder="1" applyAlignment="1">
      <alignment horizontal="center" vertical="center" wrapText="1"/>
    </xf>
    <xf numFmtId="180" fontId="23" fillId="20" borderId="10" xfId="46" applyFont="1" applyFill="1" applyBorder="1" applyAlignment="1">
      <alignment vertical="center" wrapText="1"/>
    </xf>
    <xf numFmtId="58" fontId="22" fillId="0" borderId="10" xfId="46" applyNumberFormat="1" applyFont="1" applyFill="1" applyBorder="1" applyAlignment="1">
      <alignment horizontal="left" vertical="center" wrapText="1"/>
    </xf>
    <xf numFmtId="180" fontId="22" fillId="26" borderId="10" xfId="46" applyFont="1" applyFill="1" applyBorder="1" applyAlignment="1">
      <alignment horizontal="left" vertical="center" wrapText="1"/>
    </xf>
    <xf numFmtId="180" fontId="22" fillId="26" borderId="10" xfId="46" applyFont="1" applyFill="1" applyBorder="1" applyAlignment="1">
      <alignment horizontal="center" vertical="center" wrapText="1"/>
    </xf>
    <xf numFmtId="180" fontId="22" fillId="26" borderId="0" xfId="46" applyFont="1" applyFill="1" applyAlignment="1">
      <alignment horizontal="center" vertical="center"/>
    </xf>
    <xf numFmtId="180" fontId="22" fillId="26" borderId="10" xfId="46" applyFont="1" applyFill="1" applyBorder="1" applyAlignment="1">
      <alignment horizontal="left" vertical="center" wrapText="1"/>
    </xf>
    <xf numFmtId="58" fontId="22" fillId="26" borderId="10" xfId="46" applyNumberFormat="1" applyFont="1" applyFill="1" applyBorder="1" applyAlignment="1">
      <alignment horizontal="center" vertical="center" wrapText="1"/>
    </xf>
    <xf numFmtId="180" fontId="22" fillId="26" borderId="10" xfId="0" applyFont="1" applyFill="1" applyBorder="1" applyAlignment="1" applyProtection="1">
      <alignment horizontal="left" vertical="center" wrapText="1"/>
    </xf>
    <xf numFmtId="180" fontId="22" fillId="0" borderId="10" xfId="47" applyFont="1" applyFill="1" applyBorder="1" applyAlignment="1">
      <alignment vertical="center" wrapText="1"/>
    </xf>
    <xf numFmtId="180" fontId="0" fillId="0" borderId="10" xfId="0" applyBorder="1">
      <alignment vertical="center"/>
    </xf>
    <xf numFmtId="180" fontId="22" fillId="0" borderId="10" xfId="46" applyFont="1" applyFill="1" applyBorder="1" applyAlignment="1">
      <alignment vertical="center" wrapText="1"/>
    </xf>
    <xf numFmtId="180" fontId="22" fillId="7" borderId="10" xfId="46" applyFont="1" applyFill="1" applyBorder="1" applyAlignment="1">
      <alignment vertical="center"/>
    </xf>
    <xf numFmtId="180" fontId="23" fillId="17" borderId="10" xfId="46" applyFont="1" applyFill="1" applyBorder="1" applyAlignment="1">
      <alignment vertical="center"/>
    </xf>
    <xf numFmtId="180" fontId="23" fillId="25" borderId="14" xfId="46" applyFont="1" applyFill="1" applyBorder="1" applyAlignment="1">
      <alignment vertical="center" wrapText="1"/>
    </xf>
    <xf numFmtId="180" fontId="23" fillId="25" borderId="19" xfId="46" applyFont="1" applyFill="1" applyBorder="1" applyAlignment="1">
      <alignment vertical="center" wrapText="1"/>
    </xf>
    <xf numFmtId="180" fontId="22" fillId="26" borderId="10" xfId="46" applyFont="1" applyFill="1" applyBorder="1" applyAlignment="1">
      <alignment horizontal="left" vertical="center" wrapText="1"/>
    </xf>
    <xf numFmtId="180" fontId="22" fillId="26" borderId="10" xfId="46" applyFont="1" applyFill="1" applyBorder="1" applyAlignment="1">
      <alignment horizontal="left" vertical="center" wrapText="1"/>
    </xf>
    <xf numFmtId="180" fontId="22" fillId="26" borderId="0" xfId="46" applyFont="1" applyFill="1" applyAlignment="1">
      <alignment horizontal="center" vertical="center"/>
    </xf>
    <xf numFmtId="180" fontId="22" fillId="0" borderId="10" xfId="46" applyFont="1" applyFill="1" applyBorder="1" applyAlignment="1">
      <alignment horizontal="left" vertical="center" wrapText="1"/>
    </xf>
    <xf numFmtId="180" fontId="22" fillId="26" borderId="11" xfId="46" applyFont="1" applyFill="1" applyBorder="1" applyAlignment="1">
      <alignment vertical="center" wrapText="1"/>
    </xf>
    <xf numFmtId="180" fontId="22" fillId="0" borderId="11" xfId="46" applyFont="1" applyFill="1" applyBorder="1" applyAlignment="1">
      <alignment horizontal="center" vertical="center" wrapText="1"/>
    </xf>
    <xf numFmtId="180" fontId="22" fillId="26" borderId="10" xfId="0" applyFont="1" applyFill="1" applyBorder="1" applyAlignment="1" applyProtection="1">
      <alignment horizontal="center" vertical="center" wrapText="1"/>
    </xf>
    <xf numFmtId="176" fontId="22" fillId="0" borderId="10" xfId="46" applyNumberFormat="1" applyFont="1" applyFill="1" applyBorder="1" applyAlignment="1" applyProtection="1">
      <alignment horizontal="left" vertical="center" wrapText="1"/>
    </xf>
    <xf numFmtId="180" fontId="22" fillId="24" borderId="10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26" borderId="10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26" borderId="0" xfId="46" applyFont="1" applyFill="1" applyAlignment="1">
      <alignment horizontal="center" vertical="center"/>
    </xf>
    <xf numFmtId="180" fontId="22" fillId="26" borderId="11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0" borderId="14" xfId="46" applyFont="1" applyFill="1" applyBorder="1" applyAlignment="1">
      <alignment horizontal="left" vertical="center" wrapText="1"/>
    </xf>
    <xf numFmtId="180" fontId="22" fillId="0" borderId="15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 applyProtection="1">
      <alignment horizontal="left" vertical="center" wrapText="1"/>
    </xf>
    <xf numFmtId="180" fontId="22" fillId="0" borderId="10" xfId="46" applyFont="1" applyFill="1" applyBorder="1" applyAlignment="1">
      <alignment horizontal="left" vertical="center" wrapText="1"/>
    </xf>
    <xf numFmtId="181" fontId="34" fillId="26" borderId="10" xfId="0" applyNumberFormat="1" applyFont="1" applyFill="1" applyBorder="1" applyAlignment="1">
      <alignment horizontal="center" vertical="center"/>
    </xf>
    <xf numFmtId="177" fontId="34" fillId="0" borderId="10" xfId="46" applyNumberFormat="1" applyFont="1" applyFill="1" applyBorder="1" applyAlignment="1">
      <alignment horizontal="center" vertical="center"/>
    </xf>
    <xf numFmtId="181" fontId="34" fillId="26" borderId="10" xfId="46" applyNumberFormat="1" applyFont="1" applyFill="1" applyBorder="1" applyAlignment="1">
      <alignment horizontal="center" vertical="center"/>
    </xf>
    <xf numFmtId="180" fontId="22" fillId="0" borderId="14" xfId="46" applyFont="1" applyFill="1" applyBorder="1" applyAlignment="1">
      <alignment horizontal="left" vertical="center" wrapText="1"/>
    </xf>
    <xf numFmtId="180" fontId="22" fillId="0" borderId="15" xfId="46" applyFont="1" applyFill="1" applyBorder="1" applyAlignment="1">
      <alignment horizontal="left" vertical="center" wrapText="1"/>
    </xf>
    <xf numFmtId="180" fontId="22" fillId="0" borderId="10" xfId="46" applyFont="1" applyFill="1" applyBorder="1" applyAlignment="1" applyProtection="1">
      <alignment horizontal="left" vertical="center" wrapText="1"/>
    </xf>
    <xf numFmtId="180" fontId="22" fillId="26" borderId="11" xfId="46" applyFont="1" applyFill="1" applyBorder="1" applyAlignment="1">
      <alignment horizontal="left" vertical="center" wrapText="1"/>
    </xf>
    <xf numFmtId="180" fontId="22" fillId="26" borderId="12" xfId="46" applyFont="1" applyFill="1" applyBorder="1" applyAlignment="1">
      <alignment horizontal="left" vertical="center" wrapText="1"/>
    </xf>
    <xf numFmtId="180" fontId="22" fillId="26" borderId="13" xfId="46" applyFont="1" applyFill="1" applyBorder="1" applyAlignment="1">
      <alignment horizontal="left" vertical="center" wrapText="1"/>
    </xf>
    <xf numFmtId="180" fontId="22" fillId="0" borderId="10" xfId="0" applyFont="1" applyFill="1" applyBorder="1" applyAlignment="1">
      <alignment horizontal="left" vertical="center" wrapText="1"/>
    </xf>
    <xf numFmtId="180" fontId="22" fillId="0" borderId="10" xfId="46" applyFont="1" applyFill="1" applyBorder="1" applyAlignment="1">
      <alignment horizontal="left" vertical="center" wrapText="1"/>
    </xf>
    <xf numFmtId="180" fontId="22" fillId="0" borderId="14" xfId="47" applyFont="1" applyFill="1" applyBorder="1" applyAlignment="1">
      <alignment horizontal="left" vertical="center" wrapText="1"/>
    </xf>
    <xf numFmtId="180" fontId="22" fillId="0" borderId="15" xfId="47" applyFont="1" applyFill="1" applyBorder="1" applyAlignment="1">
      <alignment horizontal="left" vertical="center" wrapText="1"/>
    </xf>
    <xf numFmtId="58" fontId="22" fillId="26" borderId="11" xfId="46" applyNumberFormat="1" applyFont="1" applyFill="1" applyBorder="1" applyAlignment="1">
      <alignment horizontal="left" vertical="center" wrapText="1"/>
    </xf>
    <xf numFmtId="58" fontId="22" fillId="26" borderId="12" xfId="46" applyNumberFormat="1" applyFont="1" applyFill="1" applyBorder="1" applyAlignment="1">
      <alignment horizontal="left" vertical="center" wrapText="1"/>
    </xf>
    <xf numFmtId="58" fontId="22" fillId="26" borderId="13" xfId="46" applyNumberFormat="1" applyFont="1" applyFill="1" applyBorder="1" applyAlignment="1">
      <alignment horizontal="left" vertical="center" wrapText="1"/>
    </xf>
    <xf numFmtId="180" fontId="22" fillId="0" borderId="10" xfId="0" applyFont="1" applyFill="1" applyBorder="1" applyAlignment="1">
      <alignment horizontal="center" vertical="center" wrapText="1"/>
    </xf>
    <xf numFmtId="180" fontId="22" fillId="26" borderId="10" xfId="0" applyFont="1" applyFill="1" applyBorder="1" applyAlignment="1">
      <alignment horizontal="center" vertical="center" wrapText="1"/>
    </xf>
    <xf numFmtId="180" fontId="22" fillId="26" borderId="0" xfId="46" applyFont="1" applyFill="1" applyAlignment="1">
      <alignment horizontal="center" vertical="center"/>
    </xf>
    <xf numFmtId="180" fontId="22" fillId="24" borderId="0" xfId="46" applyFont="1" applyFill="1" applyAlignment="1">
      <alignment horizontal="left" vertical="center" wrapText="1"/>
    </xf>
    <xf numFmtId="180" fontId="23" fillId="24" borderId="14" xfId="46" applyFont="1" applyFill="1" applyBorder="1" applyAlignment="1">
      <alignment horizontal="center" vertical="center" wrapText="1"/>
    </xf>
    <xf numFmtId="180" fontId="23" fillId="24" borderId="15" xfId="46" applyFont="1" applyFill="1" applyBorder="1" applyAlignment="1">
      <alignment horizontal="center" vertical="center" wrapText="1"/>
    </xf>
    <xf numFmtId="180" fontId="22" fillId="0" borderId="11" xfId="46" applyFont="1" applyFill="1" applyBorder="1" applyAlignment="1">
      <alignment vertical="center" wrapText="1"/>
    </xf>
    <xf numFmtId="180" fontId="22" fillId="0" borderId="12" xfId="46" applyFont="1" applyFill="1" applyBorder="1" applyAlignment="1">
      <alignment vertical="center" wrapText="1"/>
    </xf>
    <xf numFmtId="180" fontId="22" fillId="0" borderId="13" xfId="46" applyFont="1" applyFill="1" applyBorder="1" applyAlignment="1">
      <alignment vertical="center" wrapText="1"/>
    </xf>
    <xf numFmtId="180" fontId="22" fillId="0" borderId="11" xfId="46" applyFont="1" applyFill="1" applyBorder="1" applyAlignment="1">
      <alignment horizontal="center" vertical="center" wrapText="1"/>
    </xf>
    <xf numFmtId="180" fontId="22" fillId="0" borderId="12" xfId="46" applyFont="1" applyFill="1" applyBorder="1" applyAlignment="1">
      <alignment horizontal="center" vertical="center" wrapText="1"/>
    </xf>
    <xf numFmtId="180" fontId="22" fillId="0" borderId="13" xfId="46" applyFont="1" applyFill="1" applyBorder="1" applyAlignment="1">
      <alignment horizontal="center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5"/>
  <sheetViews>
    <sheetView tabSelected="1" view="pageBreakPreview" zoomScale="91" zoomScaleSheetLayoutView="91" workbookViewId="0">
      <pane xSplit="2" ySplit="8" topLeftCell="C48" activePane="bottomRight" state="frozen"/>
      <selection pane="topRight" activeCell="C1" sqref="C1"/>
      <selection pane="bottomLeft" activeCell="A9" sqref="A9"/>
      <selection pane="bottomRight" activeCell="E54" sqref="E54"/>
    </sheetView>
  </sheetViews>
  <sheetFormatPr defaultColWidth="19.75" defaultRowHeight="14.25"/>
  <cols>
    <col min="1" max="1" width="31.5" style="19" customWidth="1" collapsed="1"/>
    <col min="2" max="2" width="25.25" style="4" customWidth="1" collapsed="1"/>
    <col min="3" max="3" width="28.625" style="1" customWidth="1"/>
    <col min="4" max="4" width="10.25" style="24" customWidth="1"/>
    <col min="5" max="5" width="9.25" style="24" customWidth="1"/>
    <col min="6" max="6" width="9.625" style="24" customWidth="1"/>
    <col min="7" max="7" width="10" style="24" customWidth="1"/>
    <col min="8" max="8" width="26.5" style="2" customWidth="1"/>
    <col min="9" max="9" width="19.75" style="4"/>
    <col min="10" max="16384" width="19.75" style="3"/>
  </cols>
  <sheetData>
    <row r="1" spans="1:9" ht="28.5" customHeight="1">
      <c r="A1" s="91"/>
      <c r="B1" s="91"/>
      <c r="C1" s="91"/>
    </row>
    <row r="2" spans="1:9">
      <c r="A2" s="19" t="s">
        <v>0</v>
      </c>
      <c r="B2" s="92" t="s">
        <v>44</v>
      </c>
      <c r="C2" s="92"/>
      <c r="D2" s="92"/>
      <c r="E2" s="92"/>
    </row>
    <row r="3" spans="1:9">
      <c r="A3" s="19" t="s">
        <v>1</v>
      </c>
      <c r="B3" s="5" t="s">
        <v>54</v>
      </c>
      <c r="C3" s="6"/>
    </row>
    <row r="4" spans="1:9">
      <c r="A4" s="19" t="s">
        <v>13</v>
      </c>
    </row>
    <row r="5" spans="1:9" ht="9.75" customHeight="1">
      <c r="A5" s="19" t="s">
        <v>14</v>
      </c>
    </row>
    <row r="6" spans="1:9">
      <c r="A6" s="19" t="s">
        <v>9</v>
      </c>
    </row>
    <row r="7" spans="1:9" s="1" customFormat="1">
      <c r="A7" s="93" t="s">
        <v>2</v>
      </c>
      <c r="B7" s="94"/>
      <c r="C7" s="22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2" t="s">
        <v>15</v>
      </c>
      <c r="I7" s="4"/>
    </row>
    <row r="8" spans="1:9" s="1" customFormat="1">
      <c r="A8" s="38" t="s">
        <v>45</v>
      </c>
      <c r="B8" s="8"/>
      <c r="C8" s="9"/>
      <c r="D8" s="26"/>
      <c r="E8" s="26"/>
      <c r="F8" s="26"/>
      <c r="G8" s="26"/>
      <c r="H8" s="10"/>
      <c r="I8" s="4"/>
    </row>
    <row r="9" spans="1:9" s="1" customFormat="1" ht="61.5" customHeight="1">
      <c r="A9" s="95" t="s">
        <v>51</v>
      </c>
      <c r="B9" s="58" t="s">
        <v>16</v>
      </c>
      <c r="C9" s="63" t="s">
        <v>55</v>
      </c>
      <c r="D9" s="12">
        <v>750</v>
      </c>
      <c r="E9" s="12">
        <v>6</v>
      </c>
      <c r="F9" s="12">
        <v>10</v>
      </c>
      <c r="G9" s="11"/>
      <c r="H9" s="66" t="s">
        <v>25</v>
      </c>
    </row>
    <row r="10" spans="1:9" s="1" customFormat="1" ht="30" customHeight="1">
      <c r="A10" s="96"/>
      <c r="B10" s="98" t="s">
        <v>19</v>
      </c>
      <c r="C10" s="63" t="s">
        <v>56</v>
      </c>
      <c r="D10" s="12">
        <v>650</v>
      </c>
      <c r="E10" s="12">
        <v>2</v>
      </c>
      <c r="F10" s="12">
        <v>16</v>
      </c>
      <c r="G10" s="28">
        <f>D10*E10*F10</f>
        <v>20800</v>
      </c>
      <c r="H10" s="79" t="s">
        <v>48</v>
      </c>
    </row>
    <row r="11" spans="1:9" s="1" customFormat="1" ht="30" customHeight="1">
      <c r="A11" s="96"/>
      <c r="B11" s="99"/>
      <c r="C11" s="63" t="s">
        <v>57</v>
      </c>
      <c r="D11" s="12">
        <v>650</v>
      </c>
      <c r="E11" s="12">
        <v>2</v>
      </c>
      <c r="F11" s="12">
        <v>16</v>
      </c>
      <c r="G11" s="28">
        <f t="shared" ref="G10:G12" si="0">D11*E11*F11</f>
        <v>20800</v>
      </c>
      <c r="H11" s="80"/>
    </row>
    <row r="12" spans="1:9" s="1" customFormat="1" ht="30" customHeight="1">
      <c r="A12" s="96"/>
      <c r="B12" s="99"/>
      <c r="C12" s="63" t="s">
        <v>58</v>
      </c>
      <c r="D12" s="12">
        <v>650</v>
      </c>
      <c r="E12" s="12">
        <v>2</v>
      </c>
      <c r="F12" s="12">
        <v>16</v>
      </c>
      <c r="G12" s="28">
        <f t="shared" si="0"/>
        <v>20800</v>
      </c>
      <c r="H12" s="80"/>
      <c r="I12" s="4"/>
    </row>
    <row r="13" spans="1:9" s="1" customFormat="1" ht="30" customHeight="1">
      <c r="A13" s="96"/>
      <c r="B13" s="99"/>
      <c r="C13" s="63" t="s">
        <v>38</v>
      </c>
      <c r="D13" s="12">
        <v>650</v>
      </c>
      <c r="E13" s="12">
        <v>2</v>
      </c>
      <c r="F13" s="12">
        <v>16</v>
      </c>
      <c r="G13" s="28">
        <f t="shared" ref="G13:G22" si="1">D13*E13*F13</f>
        <v>20800</v>
      </c>
      <c r="H13" s="80"/>
      <c r="I13" s="4"/>
    </row>
    <row r="14" spans="1:9" s="1" customFormat="1" ht="30" customHeight="1">
      <c r="A14" s="96"/>
      <c r="B14" s="99"/>
      <c r="C14" s="63" t="s">
        <v>39</v>
      </c>
      <c r="D14" s="12">
        <v>650</v>
      </c>
      <c r="E14" s="12">
        <v>2</v>
      </c>
      <c r="F14" s="12">
        <v>16</v>
      </c>
      <c r="G14" s="28">
        <f t="shared" si="1"/>
        <v>20800</v>
      </c>
      <c r="H14" s="80"/>
      <c r="I14" s="4"/>
    </row>
    <row r="15" spans="1:9" s="1" customFormat="1" ht="30" customHeight="1">
      <c r="A15" s="96"/>
      <c r="B15" s="99"/>
      <c r="C15" s="63" t="s">
        <v>59</v>
      </c>
      <c r="D15" s="12">
        <v>700</v>
      </c>
      <c r="E15" s="12">
        <v>7</v>
      </c>
      <c r="F15" s="28">
        <v>6</v>
      </c>
      <c r="G15" s="28">
        <f t="shared" si="1"/>
        <v>29400</v>
      </c>
      <c r="H15" s="80"/>
      <c r="I15" s="4"/>
    </row>
    <row r="16" spans="1:9" s="1" customFormat="1" ht="30" customHeight="1">
      <c r="A16" s="96"/>
      <c r="B16" s="99"/>
      <c r="C16" s="63" t="s">
        <v>60</v>
      </c>
      <c r="D16" s="12">
        <v>700</v>
      </c>
      <c r="E16" s="12">
        <v>2</v>
      </c>
      <c r="F16" s="28">
        <v>2</v>
      </c>
      <c r="G16" s="28">
        <f t="shared" si="1"/>
        <v>2800</v>
      </c>
      <c r="H16" s="81"/>
      <c r="I16" s="4"/>
    </row>
    <row r="17" spans="1:9" s="1" customFormat="1" ht="30" customHeight="1">
      <c r="A17" s="97"/>
      <c r="B17" s="100"/>
      <c r="C17" s="63" t="s">
        <v>50</v>
      </c>
      <c r="D17" s="12">
        <v>80</v>
      </c>
      <c r="E17" s="12">
        <v>1</v>
      </c>
      <c r="F17" s="28">
        <v>80</v>
      </c>
      <c r="G17" s="28">
        <f t="shared" si="1"/>
        <v>6400</v>
      </c>
      <c r="H17" s="44"/>
      <c r="I17" s="4"/>
    </row>
    <row r="18" spans="1:9" s="1" customFormat="1" ht="30" customHeight="1">
      <c r="A18" s="89" t="s">
        <v>34</v>
      </c>
      <c r="B18" s="90" t="s">
        <v>27</v>
      </c>
      <c r="C18" s="63" t="s">
        <v>61</v>
      </c>
      <c r="D18" s="36">
        <v>200</v>
      </c>
      <c r="E18" s="36">
        <v>2</v>
      </c>
      <c r="F18" s="12">
        <v>16</v>
      </c>
      <c r="G18" s="36">
        <f t="shared" si="1"/>
        <v>6400</v>
      </c>
      <c r="H18" s="86" t="s">
        <v>40</v>
      </c>
      <c r="I18" s="4"/>
    </row>
    <row r="19" spans="1:9" s="1" customFormat="1" ht="30" customHeight="1">
      <c r="A19" s="89"/>
      <c r="B19" s="90"/>
      <c r="C19" s="63" t="s">
        <v>62</v>
      </c>
      <c r="D19" s="36">
        <v>200</v>
      </c>
      <c r="E19" s="36">
        <v>2</v>
      </c>
      <c r="F19" s="12">
        <v>16</v>
      </c>
      <c r="G19" s="36">
        <f t="shared" si="1"/>
        <v>6400</v>
      </c>
      <c r="H19" s="87"/>
      <c r="I19" s="4"/>
    </row>
    <row r="20" spans="1:9" customFormat="1" ht="30" customHeight="1">
      <c r="A20" s="89"/>
      <c r="B20" s="90"/>
      <c r="C20" s="63" t="s">
        <v>63</v>
      </c>
      <c r="D20" s="36">
        <v>200</v>
      </c>
      <c r="E20" s="36">
        <v>2</v>
      </c>
      <c r="F20" s="12">
        <v>16</v>
      </c>
      <c r="G20" s="36">
        <f t="shared" si="1"/>
        <v>6400</v>
      </c>
      <c r="H20" s="87"/>
    </row>
    <row r="21" spans="1:9" customFormat="1" ht="30" customHeight="1">
      <c r="A21" s="89"/>
      <c r="B21" s="90"/>
      <c r="C21" s="63" t="s">
        <v>64</v>
      </c>
      <c r="D21" s="36">
        <v>200</v>
      </c>
      <c r="E21" s="36">
        <v>2</v>
      </c>
      <c r="F21" s="12">
        <v>16</v>
      </c>
      <c r="G21" s="36">
        <f t="shared" si="1"/>
        <v>6400</v>
      </c>
      <c r="H21" s="87"/>
    </row>
    <row r="22" spans="1:9" customFormat="1" ht="30" customHeight="1">
      <c r="A22" s="89"/>
      <c r="B22" s="90"/>
      <c r="C22" s="63" t="s">
        <v>65</v>
      </c>
      <c r="D22" s="36">
        <v>200</v>
      </c>
      <c r="E22" s="36">
        <v>2</v>
      </c>
      <c r="F22" s="12">
        <v>16</v>
      </c>
      <c r="G22" s="36">
        <f t="shared" si="1"/>
        <v>6400</v>
      </c>
      <c r="H22" s="88"/>
    </row>
    <row r="23" spans="1:9" s="1" customFormat="1" ht="15.75" customHeight="1">
      <c r="A23" s="51" t="s">
        <v>28</v>
      </c>
      <c r="B23" s="52"/>
      <c r="C23" s="52"/>
      <c r="D23" s="52"/>
      <c r="E23" s="52"/>
      <c r="F23" s="52"/>
      <c r="G23" s="52"/>
      <c r="H23" s="52"/>
      <c r="I23" s="4"/>
    </row>
    <row r="24" spans="1:9" s="42" customFormat="1" ht="42.75">
      <c r="A24" s="57" t="s">
        <v>78</v>
      </c>
      <c r="B24" s="41" t="s">
        <v>41</v>
      </c>
      <c r="C24" s="68" t="s">
        <v>66</v>
      </c>
      <c r="D24" s="12">
        <v>5000</v>
      </c>
      <c r="E24" s="12">
        <v>6</v>
      </c>
      <c r="F24" s="12">
        <v>1</v>
      </c>
      <c r="G24" s="28">
        <f>D24*E24*F24</f>
        <v>30000</v>
      </c>
      <c r="H24" s="15"/>
    </row>
    <row r="25" spans="1:9" s="21" customFormat="1" ht="20.100000000000001" customHeight="1">
      <c r="A25" s="48" t="s">
        <v>21</v>
      </c>
      <c r="B25" s="37" t="s">
        <v>22</v>
      </c>
      <c r="C25" s="68" t="s">
        <v>67</v>
      </c>
      <c r="D25" s="12">
        <v>0</v>
      </c>
      <c r="E25" s="12">
        <v>1</v>
      </c>
      <c r="F25" s="12">
        <v>1</v>
      </c>
      <c r="G25" s="12">
        <v>0</v>
      </c>
      <c r="H25" s="15"/>
    </row>
    <row r="26" spans="1:9" s="1" customFormat="1" ht="20.100000000000001" customHeight="1">
      <c r="A26" s="83" t="s">
        <v>23</v>
      </c>
      <c r="B26" s="83"/>
      <c r="C26" s="39" t="s">
        <v>68</v>
      </c>
      <c r="D26" s="30">
        <v>0</v>
      </c>
      <c r="E26" s="30">
        <v>1</v>
      </c>
      <c r="F26" s="30">
        <v>1</v>
      </c>
      <c r="G26" s="30">
        <f>D26*E26*F26</f>
        <v>0</v>
      </c>
      <c r="H26" s="7"/>
      <c r="I26" s="4"/>
    </row>
    <row r="27" spans="1:9" s="1" customFormat="1" ht="34.5" customHeight="1">
      <c r="A27" s="64" t="s">
        <v>79</v>
      </c>
      <c r="B27" s="27" t="s">
        <v>80</v>
      </c>
      <c r="C27" s="39" t="s">
        <v>69</v>
      </c>
      <c r="D27" s="28">
        <v>0</v>
      </c>
      <c r="E27" s="30">
        <v>7</v>
      </c>
      <c r="F27" s="30">
        <v>8</v>
      </c>
      <c r="G27" s="30">
        <f t="shared" ref="G27" si="2">D27*E27*F27</f>
        <v>0</v>
      </c>
      <c r="H27" s="61" t="s">
        <v>43</v>
      </c>
      <c r="I27" s="4"/>
    </row>
    <row r="28" spans="1:9" s="1" customFormat="1">
      <c r="A28" s="38" t="s">
        <v>10</v>
      </c>
      <c r="B28" s="8"/>
      <c r="C28" s="9"/>
      <c r="D28" s="26"/>
      <c r="E28" s="26"/>
      <c r="F28" s="26"/>
      <c r="G28" s="26"/>
      <c r="H28" s="10"/>
      <c r="I28" s="4"/>
    </row>
    <row r="29" spans="1:9" s="16" customFormat="1">
      <c r="A29" s="76" t="s">
        <v>81</v>
      </c>
      <c r="B29" s="77"/>
      <c r="C29" s="39" t="s">
        <v>24</v>
      </c>
      <c r="D29" s="30">
        <v>800</v>
      </c>
      <c r="E29" s="31">
        <v>2</v>
      </c>
      <c r="F29" s="31">
        <v>1</v>
      </c>
      <c r="G29" s="31">
        <f t="shared" ref="G29:G30" si="3">D29*E29*F29</f>
        <v>1600</v>
      </c>
      <c r="H29" s="62"/>
      <c r="I29" s="32"/>
    </row>
    <row r="30" spans="1:9" s="16" customFormat="1">
      <c r="A30" s="83" t="s">
        <v>70</v>
      </c>
      <c r="B30" s="83"/>
      <c r="C30" s="62" t="s">
        <v>17</v>
      </c>
      <c r="D30" s="30">
        <v>800</v>
      </c>
      <c r="E30" s="30">
        <v>1</v>
      </c>
      <c r="F30" s="31">
        <v>1</v>
      </c>
      <c r="G30" s="30">
        <f t="shared" si="3"/>
        <v>800</v>
      </c>
      <c r="H30" s="27"/>
      <c r="I30" s="32"/>
    </row>
    <row r="31" spans="1:9" s="1" customFormat="1">
      <c r="A31" s="83" t="s">
        <v>71</v>
      </c>
      <c r="B31" s="83"/>
      <c r="C31" s="56" t="s">
        <v>17</v>
      </c>
      <c r="D31" s="30">
        <v>800</v>
      </c>
      <c r="E31" s="30">
        <v>6</v>
      </c>
      <c r="F31" s="31">
        <v>3</v>
      </c>
      <c r="G31" s="30">
        <f t="shared" ref="G31:G32" si="4">D31*E31*F31</f>
        <v>14400</v>
      </c>
      <c r="H31" s="40"/>
      <c r="I31" s="4"/>
    </row>
    <row r="32" spans="1:9" s="1" customFormat="1">
      <c r="A32" s="83" t="s">
        <v>71</v>
      </c>
      <c r="B32" s="83"/>
      <c r="C32" s="64" t="s">
        <v>52</v>
      </c>
      <c r="D32" s="30">
        <v>800</v>
      </c>
      <c r="E32" s="30">
        <v>6</v>
      </c>
      <c r="F32" s="31">
        <v>3</v>
      </c>
      <c r="G32" s="30">
        <f t="shared" si="4"/>
        <v>14400</v>
      </c>
      <c r="H32" s="63"/>
      <c r="I32" s="4"/>
    </row>
    <row r="33" spans="1:9" s="1" customFormat="1" ht="14.25" customHeight="1">
      <c r="A33" s="83" t="s">
        <v>72</v>
      </c>
      <c r="B33" s="83"/>
      <c r="C33" s="56" t="s">
        <v>17</v>
      </c>
      <c r="D33" s="30">
        <v>800</v>
      </c>
      <c r="E33" s="30">
        <v>6</v>
      </c>
      <c r="F33" s="31">
        <v>3</v>
      </c>
      <c r="G33" s="30">
        <f t="shared" ref="G33" si="5">D33*E33*F33</f>
        <v>14400</v>
      </c>
      <c r="H33" s="53"/>
    </row>
    <row r="34" spans="1:9" s="1" customFormat="1">
      <c r="A34" s="38" t="s">
        <v>26</v>
      </c>
      <c r="B34" s="8"/>
      <c r="C34" s="9"/>
      <c r="D34" s="26"/>
      <c r="E34" s="26"/>
      <c r="F34" s="26"/>
      <c r="G34" s="26"/>
      <c r="H34" s="10"/>
      <c r="I34" s="4"/>
    </row>
    <row r="35" spans="1:9" customFormat="1" ht="15" customHeight="1">
      <c r="A35" s="46" t="s">
        <v>29</v>
      </c>
      <c r="B35" s="59" t="s">
        <v>82</v>
      </c>
      <c r="C35" s="45" t="s">
        <v>73</v>
      </c>
      <c r="D35" s="36">
        <v>500</v>
      </c>
      <c r="E35" s="36">
        <v>5</v>
      </c>
      <c r="F35" s="36">
        <v>8</v>
      </c>
      <c r="G35" s="36">
        <f t="shared" ref="G35:G42" si="6">D35*E35*F35</f>
        <v>20000</v>
      </c>
      <c r="H35" s="47"/>
    </row>
    <row r="36" spans="1:9" customFormat="1" ht="15" customHeight="1">
      <c r="A36" s="46" t="s">
        <v>32</v>
      </c>
      <c r="B36" s="59"/>
      <c r="C36" s="45" t="s">
        <v>74</v>
      </c>
      <c r="D36" s="73">
        <v>1000</v>
      </c>
      <c r="E36" s="36">
        <v>5</v>
      </c>
      <c r="F36" s="36">
        <v>8</v>
      </c>
      <c r="G36" s="36">
        <f t="shared" si="6"/>
        <v>40000</v>
      </c>
      <c r="H36" s="47"/>
    </row>
    <row r="37" spans="1:9" s="1" customFormat="1" ht="142.5">
      <c r="A37" s="78" t="s">
        <v>35</v>
      </c>
      <c r="B37" s="78"/>
      <c r="C37" s="60" t="s">
        <v>85</v>
      </c>
      <c r="D37" s="30">
        <v>1210</v>
      </c>
      <c r="E37" s="30">
        <v>5</v>
      </c>
      <c r="F37" s="30">
        <v>8</v>
      </c>
      <c r="G37" s="30">
        <f t="shared" si="6"/>
        <v>48400</v>
      </c>
      <c r="H37" s="61"/>
      <c r="I37" s="4"/>
    </row>
    <row r="38" spans="1:9" s="1" customFormat="1">
      <c r="A38" s="78"/>
      <c r="B38" s="78"/>
      <c r="C38" s="60" t="s">
        <v>86</v>
      </c>
      <c r="D38" s="30">
        <v>80</v>
      </c>
      <c r="E38" s="30">
        <v>5</v>
      </c>
      <c r="F38" s="30">
        <v>8</v>
      </c>
      <c r="G38" s="30">
        <f t="shared" si="6"/>
        <v>3200</v>
      </c>
      <c r="H38" s="61"/>
      <c r="I38" s="4"/>
    </row>
    <row r="39" spans="1:9" s="1" customFormat="1">
      <c r="A39" s="78"/>
      <c r="B39" s="78"/>
      <c r="C39" s="60" t="s">
        <v>36</v>
      </c>
      <c r="D39" s="30">
        <v>10</v>
      </c>
      <c r="E39" s="30">
        <v>5</v>
      </c>
      <c r="F39" s="30">
        <v>8</v>
      </c>
      <c r="G39" s="30">
        <f t="shared" si="6"/>
        <v>400</v>
      </c>
      <c r="H39" s="61"/>
      <c r="I39" s="4"/>
    </row>
    <row r="40" spans="1:9" s="1" customFormat="1">
      <c r="A40" s="78"/>
      <c r="B40" s="78"/>
      <c r="C40" s="60" t="s">
        <v>37</v>
      </c>
      <c r="D40" s="30">
        <v>5</v>
      </c>
      <c r="E40" s="30">
        <v>5</v>
      </c>
      <c r="F40" s="30">
        <v>10</v>
      </c>
      <c r="G40" s="30">
        <f t="shared" si="6"/>
        <v>250</v>
      </c>
      <c r="H40" s="61"/>
      <c r="I40" s="4"/>
    </row>
    <row r="41" spans="1:9" s="1" customFormat="1" ht="28.5">
      <c r="A41" s="71" t="s">
        <v>83</v>
      </c>
      <c r="B41" s="71" t="s">
        <v>84</v>
      </c>
      <c r="C41" s="60"/>
      <c r="D41" s="30">
        <v>600</v>
      </c>
      <c r="E41" s="30">
        <v>5</v>
      </c>
      <c r="F41" s="30">
        <v>4</v>
      </c>
      <c r="G41" s="30">
        <f t="shared" si="6"/>
        <v>12000</v>
      </c>
      <c r="H41" s="61"/>
      <c r="I41" s="4"/>
    </row>
    <row r="42" spans="1:9" customFormat="1" ht="15" customHeight="1">
      <c r="A42" s="84" t="s">
        <v>33</v>
      </c>
      <c r="B42" s="85"/>
      <c r="C42" s="45" t="s">
        <v>42</v>
      </c>
      <c r="D42" s="73">
        <v>3300</v>
      </c>
      <c r="E42" s="24">
        <v>1</v>
      </c>
      <c r="F42" s="36">
        <v>8</v>
      </c>
      <c r="G42" s="36">
        <f t="shared" si="6"/>
        <v>26400</v>
      </c>
      <c r="H42" s="47"/>
    </row>
    <row r="43" spans="1:9" s="1" customFormat="1">
      <c r="A43" s="38" t="s">
        <v>11</v>
      </c>
      <c r="B43" s="8"/>
      <c r="C43" s="38"/>
      <c r="D43" s="26"/>
      <c r="E43" s="26"/>
      <c r="F43" s="26"/>
      <c r="G43" s="26"/>
      <c r="H43" s="10"/>
      <c r="I43" s="4"/>
    </row>
    <row r="44" spans="1:9" s="55" customFormat="1">
      <c r="A44" s="54" t="s">
        <v>31</v>
      </c>
      <c r="B44" s="54"/>
      <c r="C44" s="15"/>
      <c r="D44" s="75">
        <v>500</v>
      </c>
      <c r="E44" s="28">
        <v>1</v>
      </c>
      <c r="F44" s="30">
        <v>80</v>
      </c>
      <c r="G44" s="30">
        <f t="shared" ref="G44:G45" si="7">+D44*E44*F44</f>
        <v>40000</v>
      </c>
      <c r="H44" s="62" t="s">
        <v>46</v>
      </c>
      <c r="I44" s="29"/>
    </row>
    <row r="45" spans="1:9" s="65" customFormat="1">
      <c r="A45" s="63" t="s">
        <v>49</v>
      </c>
      <c r="B45" s="63"/>
      <c r="C45" s="15"/>
      <c r="D45" s="75">
        <v>300</v>
      </c>
      <c r="E45" s="28">
        <v>1</v>
      </c>
      <c r="F45" s="30">
        <v>80</v>
      </c>
      <c r="G45" s="30">
        <f t="shared" si="7"/>
        <v>24000</v>
      </c>
      <c r="H45" s="64"/>
      <c r="I45" s="29"/>
    </row>
    <row r="46" spans="1:9" s="1" customFormat="1">
      <c r="A46" s="38" t="s">
        <v>18</v>
      </c>
      <c r="B46" s="8"/>
      <c r="C46" s="9"/>
      <c r="D46" s="26"/>
      <c r="E46" s="26"/>
      <c r="F46" s="26"/>
      <c r="G46" s="26"/>
      <c r="H46" s="10"/>
      <c r="I46" s="4"/>
    </row>
    <row r="47" spans="1:9" s="23" customFormat="1" ht="28.5">
      <c r="A47" s="82" t="s">
        <v>30</v>
      </c>
      <c r="B47" s="82"/>
      <c r="C47" s="35" t="s">
        <v>47</v>
      </c>
      <c r="D47" s="73">
        <v>30000</v>
      </c>
      <c r="E47" s="36">
        <v>1</v>
      </c>
      <c r="F47" s="36">
        <v>1</v>
      </c>
      <c r="G47" s="36">
        <f>D47*E47*F47</f>
        <v>30000</v>
      </c>
      <c r="H47" s="43"/>
      <c r="I47" s="29"/>
    </row>
    <row r="48" spans="1:9" s="1" customFormat="1" ht="28.5">
      <c r="A48" s="38" t="s">
        <v>12</v>
      </c>
      <c r="B48" s="8"/>
      <c r="C48" s="9"/>
      <c r="D48" s="26"/>
      <c r="E48" s="26"/>
      <c r="F48" s="26"/>
      <c r="G48" s="26"/>
      <c r="H48" s="10"/>
      <c r="I48" s="4"/>
    </row>
    <row r="49" spans="1:9" s="1" customFormat="1">
      <c r="A49" s="76" t="s">
        <v>20</v>
      </c>
      <c r="B49" s="77"/>
      <c r="C49" s="27"/>
      <c r="D49" s="13">
        <v>1000</v>
      </c>
      <c r="E49" s="13">
        <v>1</v>
      </c>
      <c r="F49" s="13">
        <v>1</v>
      </c>
      <c r="G49" s="14">
        <v>1000</v>
      </c>
      <c r="H49" s="27"/>
    </row>
    <row r="50" spans="1:9" s="1" customFormat="1">
      <c r="A50" s="76" t="s">
        <v>75</v>
      </c>
      <c r="B50" s="77"/>
      <c r="C50" s="67" t="s">
        <v>53</v>
      </c>
      <c r="D50" s="74">
        <v>8062</v>
      </c>
      <c r="E50" s="13">
        <v>1</v>
      </c>
      <c r="F50" s="13">
        <v>1</v>
      </c>
      <c r="G50" s="14">
        <v>8062</v>
      </c>
      <c r="H50" s="27"/>
    </row>
    <row r="51" spans="1:9" s="1" customFormat="1" ht="28.5">
      <c r="A51" s="69" t="s">
        <v>76</v>
      </c>
      <c r="B51" s="70"/>
      <c r="C51" s="72" t="s">
        <v>77</v>
      </c>
      <c r="D51" s="13">
        <v>1100</v>
      </c>
      <c r="E51" s="13">
        <v>6</v>
      </c>
      <c r="F51" s="13">
        <v>2</v>
      </c>
      <c r="G51" s="14">
        <v>9600</v>
      </c>
      <c r="H51" s="27"/>
    </row>
    <row r="52" spans="1:9" s="19" customFormat="1">
      <c r="A52" s="49" t="s">
        <v>8</v>
      </c>
      <c r="B52" s="17"/>
      <c r="C52" s="17"/>
      <c r="D52" s="33"/>
      <c r="E52" s="33"/>
      <c r="F52" s="33"/>
      <c r="G52" s="33">
        <f>SUM(G9:G50)*1.1</f>
        <v>554303.20000000007</v>
      </c>
      <c r="H52" s="18"/>
      <c r="I52" s="4"/>
    </row>
    <row r="53" spans="1:9" s="19" customFormat="1">
      <c r="A53" s="49" t="s">
        <v>87</v>
      </c>
      <c r="B53" s="17"/>
      <c r="C53" s="17"/>
      <c r="D53" s="33"/>
      <c r="E53" s="33"/>
      <c r="F53" s="33"/>
      <c r="G53" s="33">
        <f>G52*10%</f>
        <v>55430.320000000007</v>
      </c>
      <c r="H53" s="18"/>
      <c r="I53" s="4"/>
    </row>
    <row r="54" spans="1:9" s="19" customFormat="1">
      <c r="A54" s="49" t="s">
        <v>88</v>
      </c>
      <c r="B54" s="17" t="s">
        <v>89</v>
      </c>
      <c r="C54" s="17"/>
      <c r="D54" s="33"/>
      <c r="E54" s="33"/>
      <c r="F54" s="33"/>
      <c r="G54" s="33">
        <f>(G52+G53)*6%</f>
        <v>36584.011200000001</v>
      </c>
      <c r="H54" s="18"/>
      <c r="I54" s="4"/>
    </row>
    <row r="55" spans="1:9" ht="14.25" customHeight="1">
      <c r="A55" s="50" t="s">
        <v>90</v>
      </c>
      <c r="B55" s="20"/>
      <c r="C55" s="20"/>
      <c r="D55" s="34"/>
      <c r="E55" s="34"/>
      <c r="F55" s="34"/>
      <c r="G55" s="34">
        <f>SUM(G52:G54)</f>
        <v>646317.53119999997</v>
      </c>
      <c r="H55" s="18"/>
    </row>
  </sheetData>
  <mergeCells count="20">
    <mergeCell ref="A1:C1"/>
    <mergeCell ref="B2:E2"/>
    <mergeCell ref="A7:B7"/>
    <mergeCell ref="A9:A17"/>
    <mergeCell ref="B10:B17"/>
    <mergeCell ref="A50:B50"/>
    <mergeCell ref="A37:B40"/>
    <mergeCell ref="H10:H16"/>
    <mergeCell ref="A49:B49"/>
    <mergeCell ref="A47:B47"/>
    <mergeCell ref="A31:B31"/>
    <mergeCell ref="A33:B33"/>
    <mergeCell ref="A29:B29"/>
    <mergeCell ref="A30:B30"/>
    <mergeCell ref="A42:B42"/>
    <mergeCell ref="H18:H22"/>
    <mergeCell ref="A26:B26"/>
    <mergeCell ref="A18:A22"/>
    <mergeCell ref="B18:B22"/>
    <mergeCell ref="A32:B32"/>
  </mergeCells>
  <phoneticPr fontId="1" type="noConversion"/>
  <pageMargins left="0.60972222222222228" right="0.17916666666666667" top="0.4" bottom="0.50902777777777775" header="0.32916666666666666" footer="0.51111111111111107"/>
  <pageSetup paperSize="0" firstPageNumber="4294963191" orientation="portrait" horizontalDpi="0" verticalDpi="0" copies="0"/>
  <headerFooter alignWithMargins="0"/>
  <rowBreaks count="1" manualBreakCount="1">
    <brk id="33" max="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cww</cp:lastModifiedBy>
  <cp:revision/>
  <cp:lastPrinted>2014-06-18T06:24:07Z</cp:lastPrinted>
  <dcterms:created xsi:type="dcterms:W3CDTF">1996-12-17T01:32:42Z</dcterms:created>
  <dcterms:modified xsi:type="dcterms:W3CDTF">2017-10-16T06:34:17Z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