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<sst xmlns="http://schemas.openxmlformats.org/spreadsheetml/2006/main" count="89">
  <si>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</si>
  <si>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团号：KMJB-180412-XLT291</t>
  </si>
  <si>
    <t>会议日期：2018年4月12日-15日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</si>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</sst>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#,##0.00_ "/>
    <numFmt numFmtId="178" formatCode="#,##0.00;[Red]#,##0.00"/>
    <numFmt numFmtId="42" formatCode="_ &quot;￥&quot;* #,##0_ ;_ &quot;￥&quot;* \-#,##0_ ;_ &quot;￥&quot;* &quot;-&quot;_ ;_ @_ "/>
    <numFmt numFmtId="179" formatCode="0.00_ "/>
    <numFmt numFmtId="43" formatCode="_ * #,##0.00_ ;_ * \-#,##0.00_ ;_ * &quot;-&quot;??_ ;_ @_ "/>
    <numFmt numFmtId="41" formatCode="_ * #,##0_ ;_ * \-#,##0_ ;_ * &quot;-&quot;_ ;_ @_ "/>
    <numFmt numFmtId="180" formatCode="#,##0.00_);[Red]\(#,##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16" borderId="23" applyNumberFormat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20" fillId="24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G23" sqref="G23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5" max="5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50000</v>
      </c>
      <c r="D22" s="65">
        <v>1</v>
      </c>
      <c r="E22" s="64">
        <f t="shared" si="2"/>
        <v>50000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50000</v>
      </c>
      <c r="D24" s="68">
        <f t="shared" ref="D24:E24" si="6">SUM(D22)</f>
        <v>1</v>
      </c>
      <c r="E24" s="68">
        <f t="shared" si="6"/>
        <v>50000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50000</v>
      </c>
      <c r="D53" s="68">
        <f t="shared" ref="D53:H53" si="22">SUM(D52,D44,D40,D37,D32,D27,D24,D21,D16,D13)</f>
        <v>1</v>
      </c>
      <c r="E53" s="68">
        <f t="shared" si="22"/>
        <v>50000</v>
      </c>
      <c r="F53" s="68">
        <f t="shared" si="22"/>
        <v>0</v>
      </c>
      <c r="G53" s="68">
        <f t="shared" si="22"/>
        <v>0</v>
      </c>
      <c r="H53" s="68">
        <f t="shared" si="22"/>
        <v>0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50000</v>
      </c>
      <c r="B58" s="80"/>
      <c r="C58" s="80">
        <f>H53</f>
        <v>0</v>
      </c>
      <c r="D58" s="80"/>
      <c r="E58" s="80">
        <f>F53</f>
        <v>0</v>
      </c>
      <c r="F58" s="80"/>
      <c r="G58" s="80">
        <f>G53</f>
        <v>0</v>
      </c>
      <c r="H58" s="80"/>
      <c r="I58" s="98">
        <f>A58-C58</f>
        <v>50000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28" sqref="L2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/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0</v>
      </c>
      <c r="H12" s="25"/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/>
      <c r="I13" s="41"/>
      <c r="J13" s="42"/>
      <c r="K13" s="43" t="s">
        <v>74</v>
      </c>
    </row>
    <row r="14" ht="20.1" customHeight="1" spans="2:11">
      <c r="B14" s="22">
        <v>4</v>
      </c>
      <c r="C14" s="23"/>
      <c r="D14" s="26"/>
      <c r="E14" s="22" t="s">
        <v>78</v>
      </c>
      <c r="F14" s="23"/>
      <c r="G14" s="25">
        <v>0</v>
      </c>
      <c r="H14" s="25"/>
      <c r="I14" s="41"/>
      <c r="J14" s="42"/>
      <c r="K14" s="43" t="s">
        <v>79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马丽娜</v>
      </c>
      <c r="G28" s="7"/>
      <c r="H28" s="6" t="s">
        <v>56</v>
      </c>
      <c r="I28" s="5"/>
      <c r="J28" s="7" t="str">
        <f>J5</f>
        <v>业务助理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会将2部B组</v>
      </c>
      <c r="K29" s="37"/>
    </row>
    <row r="30" ht="20.1" customHeight="1" spans="2:11">
      <c r="B30" s="8"/>
      <c r="C30" s="9"/>
      <c r="D30" s="10" t="s">
        <v>62</v>
      </c>
      <c r="E30" s="10"/>
      <c r="F30" s="11" t="str">
        <f>F7</f>
        <v>9月22日-23日</v>
      </c>
      <c r="G30" s="11"/>
      <c r="H30" s="10" t="s">
        <v>64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9" t="s">
        <v>71</v>
      </c>
    </row>
    <row r="34" ht="20.1" customHeight="1" spans="2:11">
      <c r="B34" s="27">
        <v>1</v>
      </c>
      <c r="C34" s="27"/>
      <c r="D34" s="33"/>
      <c r="E34" s="34">
        <v>43000</v>
      </c>
      <c r="F34" s="27"/>
      <c r="G34" s="25">
        <v>100</v>
      </c>
      <c r="H34" s="25">
        <v>1</v>
      </c>
      <c r="I34" s="41">
        <f>G34*H34</f>
        <v>100</v>
      </c>
      <c r="J34" s="42"/>
      <c r="K34" s="50"/>
    </row>
    <row r="35" ht="20.1" customHeight="1" spans="2:11">
      <c r="B35" s="27">
        <v>2</v>
      </c>
      <c r="C35" s="27"/>
      <c r="D35" s="33"/>
      <c r="E35" s="34">
        <v>43001</v>
      </c>
      <c r="F35" s="27"/>
      <c r="G35" s="25">
        <v>200</v>
      </c>
      <c r="H35" s="25">
        <v>1</v>
      </c>
      <c r="I35" s="41">
        <f t="shared" ref="I35:I36" si="0">G35*H35</f>
        <v>200</v>
      </c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4">
        <f>SUM(I34:J36)</f>
        <v>300</v>
      </c>
      <c r="J37" s="45"/>
      <c r="K37" s="46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2018-03-28T06:36:49Z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