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未报销/汽车之家报销/"/>
    </mc:Choice>
  </mc:AlternateContent>
  <bookViews>
    <workbookView xWindow="0" yWindow="0" windowWidth="28800" windowHeight="1800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3" l="1"/>
  <c r="H26" i="3"/>
  <c r="H27" i="3"/>
  <c r="H28" i="3"/>
  <c r="H29" i="3"/>
  <c r="J43" i="2"/>
  <c r="H49" i="2"/>
  <c r="I48" i="2"/>
  <c r="I47" i="2"/>
  <c r="I46" i="2"/>
  <c r="J41" i="2"/>
  <c r="F41" i="2"/>
  <c r="J40" i="2"/>
  <c r="F40" i="2"/>
  <c r="I30" i="2"/>
  <c r="G33" i="2"/>
  <c r="H30" i="2"/>
  <c r="B33" i="2"/>
  <c r="G30" i="2"/>
  <c r="G54" i="3"/>
  <c r="F54" i="3"/>
  <c r="D54" i="3"/>
  <c r="D46" i="3"/>
  <c r="D42" i="3"/>
  <c r="D39" i="3"/>
  <c r="D34" i="3"/>
  <c r="D29" i="3"/>
  <c r="D25" i="3"/>
  <c r="D21" i="3"/>
  <c r="D16" i="3"/>
  <c r="D13" i="3"/>
  <c r="D55" i="3"/>
  <c r="C54" i="3"/>
  <c r="H53" i="3"/>
  <c r="H52" i="3"/>
  <c r="H51" i="3"/>
  <c r="H50" i="3"/>
  <c r="H49" i="3"/>
  <c r="H48" i="3"/>
  <c r="H47" i="3"/>
  <c r="H54" i="3"/>
  <c r="E47" i="3"/>
  <c r="E54" i="3"/>
  <c r="G46" i="3"/>
  <c r="F46" i="3"/>
  <c r="E43" i="3"/>
  <c r="E46" i="3"/>
  <c r="C46" i="3"/>
  <c r="H45" i="3"/>
  <c r="H44" i="3"/>
  <c r="H43" i="3"/>
  <c r="G42" i="3"/>
  <c r="F42" i="3"/>
  <c r="E40" i="3"/>
  <c r="E42" i="3"/>
  <c r="C42" i="3"/>
  <c r="H41" i="3"/>
  <c r="H40" i="3"/>
  <c r="H42" i="3"/>
  <c r="G39" i="3"/>
  <c r="F39" i="3"/>
  <c r="E35" i="3"/>
  <c r="E39" i="3"/>
  <c r="C39" i="3"/>
  <c r="H38" i="3"/>
  <c r="H37" i="3"/>
  <c r="H36" i="3"/>
  <c r="H35" i="3"/>
  <c r="G34" i="3"/>
  <c r="F34" i="3"/>
  <c r="C34" i="3"/>
  <c r="H33" i="3"/>
  <c r="H32" i="3"/>
  <c r="H31" i="3"/>
  <c r="H30" i="3"/>
  <c r="H34" i="3"/>
  <c r="E30" i="3"/>
  <c r="E34" i="3"/>
  <c r="G29" i="3"/>
  <c r="F29" i="3"/>
  <c r="E26" i="3"/>
  <c r="E29" i="3"/>
  <c r="C29" i="3"/>
  <c r="G25" i="3"/>
  <c r="F25" i="3"/>
  <c r="E22" i="3"/>
  <c r="E25" i="3"/>
  <c r="C25" i="3"/>
  <c r="H24" i="3"/>
  <c r="H22" i="3"/>
  <c r="G21" i="3"/>
  <c r="F21" i="3"/>
  <c r="E17" i="3"/>
  <c r="E21" i="3"/>
  <c r="C21" i="3"/>
  <c r="H20" i="3"/>
  <c r="H19" i="3"/>
  <c r="H18" i="3"/>
  <c r="H17" i="3"/>
  <c r="H21" i="3"/>
  <c r="H14" i="3"/>
  <c r="H15" i="3"/>
  <c r="H16" i="3"/>
  <c r="G16" i="3"/>
  <c r="F16" i="3"/>
  <c r="C16" i="3"/>
  <c r="E14" i="3"/>
  <c r="E16" i="3"/>
  <c r="G13" i="3"/>
  <c r="F13" i="3"/>
  <c r="C13" i="3"/>
  <c r="H12" i="3"/>
  <c r="H11" i="3"/>
  <c r="H10" i="3"/>
  <c r="H9" i="3"/>
  <c r="H8" i="3"/>
  <c r="E8" i="3"/>
  <c r="E13" i="3"/>
  <c r="H25" i="3"/>
  <c r="H39" i="3"/>
  <c r="H13" i="3"/>
  <c r="F55" i="3"/>
  <c r="E60" i="3"/>
  <c r="I49" i="2"/>
  <c r="G55" i="3"/>
  <c r="G60" i="3"/>
  <c r="H46" i="3"/>
  <c r="H55" i="3"/>
  <c r="C60" i="3"/>
  <c r="E55" i="3"/>
  <c r="A60" i="3"/>
  <c r="I60" i="3"/>
  <c r="C55" i="3"/>
  <c r="K33" i="2"/>
</calcChain>
</file>

<file path=xl/sharedStrings.xml><?xml version="1.0" encoding="utf-8"?>
<sst xmlns="http://schemas.openxmlformats.org/spreadsheetml/2006/main" count="126" uniqueCount="105">
  <si>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</si>
  <si>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</si>
  <si>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</si>
  <si>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</si>
  <si>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</si>
  <si>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</si>
  <si>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</si>
  <si>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</si>
  <si>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</si>
  <si>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</si>
  <si>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</si>
  <si>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</si>
  <si>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</si>
  <si>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</si>
  <si>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</si>
  <si>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</si>
  <si>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</si>
  <si>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</si>
  <si>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</si>
  <si>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</si>
  <si>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</si>
  <si>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</si>
  <si>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</si>
  <si>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</si>
  <si>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</si>
  <si>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</si>
  <si>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</si>
  <si>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</si>
  <si>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</si>
  <si>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</si>
  <si>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</si>
  <si>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</si>
  <si>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</si>
  <si>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</si>
  <si>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</si>
  <si>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</si>
  <si>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</si>
  <si>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</si>
  <si>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</si>
  <si>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</si>
  <si>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</si>
  <si>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</si>
  <si>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</si>
  <si>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</si>
  <si>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</si>
  <si>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</si>
  <si>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</si>
  <si>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</si>
  <si>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</si>
  <si>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</si>
  <si>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</si>
  <si>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</si>
  <si>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</si>
  <si>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</si>
  <si>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</si>
  <si>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</si>
  <si>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</si>
  <si>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</si>
  <si>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</si>
  <si>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</si>
  <si>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</si>
  <si>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</si>
  <si>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</si>
  <si>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</si>
  <si>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</si>
  <si>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</si>
  <si>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</si>
  <si>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</si>
  <si>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</si>
  <si>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</si>
  <si>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</si>
  <si>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</si>
  <si>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</si>
  <si>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</si>
  <si>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</si>
  <si>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</si>
  <si>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</si>
  <si>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</si>
  <si>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</si>
  <si>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</si>
  <si>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</si>
  <si>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</si>
  <si>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</si>
  <si>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</si>
  <si>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</si>
  <si>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HMZA-190622-CZH683</t>
    <phoneticPr fontId="12" type="noConversion"/>
  </si>
  <si>
    <t>11.12-15</t>
    <phoneticPr fontId="12" type="noConversion"/>
  </si>
  <si>
    <t>珠海</t>
    <phoneticPr fontId="12" type="noConversion"/>
  </si>
  <si>
    <t>12.12-13</t>
    <phoneticPr fontId="12" type="noConversion"/>
  </si>
  <si>
    <t>12.14-15</t>
    <phoneticPr fontId="12" type="noConversion"/>
  </si>
  <si>
    <t>团号：HMZA-190622-CZH683</t>
    <phoneticPr fontId="12" type="noConversion"/>
  </si>
  <si>
    <t>会议日期：12.12-15</t>
    <phoneticPr fontId="12" type="noConversion"/>
  </si>
  <si>
    <t>12月12日  出发到机场</t>
    <rPh sb="2" eb="3">
      <t>yue</t>
    </rPh>
    <rPh sb="5" eb="6">
      <t>ri</t>
    </rPh>
    <rPh sb="8" eb="9">
      <t>chu fa</t>
    </rPh>
    <rPh sb="10" eb="11">
      <t>dao</t>
    </rPh>
    <rPh sb="11" eb="12">
      <t>ji chang</t>
    </rPh>
    <phoneticPr fontId="12" type="noConversion"/>
  </si>
  <si>
    <t>12月12日 珠海机场-酒店</t>
    <rPh sb="2" eb="3">
      <t>yue</t>
    </rPh>
    <rPh sb="5" eb="6">
      <t>ri</t>
    </rPh>
    <rPh sb="7" eb="8">
      <t>zhu hai</t>
    </rPh>
    <rPh sb="9" eb="10">
      <t>ji chang</t>
    </rPh>
    <rPh sb="12" eb="13">
      <t>jiu dian</t>
    </rPh>
    <phoneticPr fontId="12" type="noConversion"/>
  </si>
  <si>
    <t>12月14日 住宿酒店-活动地</t>
    <rPh sb="2" eb="3">
      <t>yue</t>
    </rPh>
    <rPh sb="5" eb="6">
      <t>ri</t>
    </rPh>
    <rPh sb="7" eb="8">
      <t>zhu su</t>
    </rPh>
    <rPh sb="9" eb="10">
      <t>jiu dian</t>
    </rPh>
    <rPh sb="12" eb="13">
      <t>hud oong</t>
    </rPh>
    <rPh sb="14" eb="15">
      <t>di</t>
    </rPh>
    <phoneticPr fontId="12" type="noConversion"/>
  </si>
  <si>
    <t>12月14日 酒店-外卖地</t>
    <rPh sb="2" eb="3">
      <t>yue</t>
    </rPh>
    <rPh sb="5" eb="6">
      <t>ri</t>
    </rPh>
    <rPh sb="7" eb="8">
      <t>jiu dian</t>
    </rPh>
    <rPh sb="10" eb="11">
      <t>wia mai</t>
    </rPh>
    <rPh sb="12" eb="13">
      <t>di</t>
    </rPh>
    <phoneticPr fontId="12" type="noConversion"/>
  </si>
  <si>
    <t>12月14日 外卖地-酒店</t>
    <rPh sb="2" eb="3">
      <t>yue</t>
    </rPh>
    <rPh sb="5" eb="6">
      <t>ri</t>
    </rPh>
    <rPh sb="7" eb="8">
      <t>wai mai di</t>
    </rPh>
    <rPh sb="11" eb="12">
      <t>jiu dian</t>
    </rPh>
    <phoneticPr fontId="12" type="noConversion"/>
  </si>
  <si>
    <t>12月14日 外卖地-采购</t>
    <rPh sb="2" eb="3">
      <t>yue</t>
    </rPh>
    <rPh sb="5" eb="6">
      <t>ri</t>
    </rPh>
    <rPh sb="7" eb="8">
      <t>wai mai di</t>
    </rPh>
    <rPh sb="11" eb="12">
      <t>cai gou</t>
    </rPh>
    <phoneticPr fontId="12" type="noConversion"/>
  </si>
  <si>
    <t>12月14日 酒店-药店</t>
    <rPh sb="2" eb="3">
      <t>yue</t>
    </rPh>
    <rPh sb="5" eb="6">
      <t>ri</t>
    </rPh>
    <rPh sb="7" eb="8">
      <t>jiu dian</t>
    </rPh>
    <rPh sb="10" eb="11">
      <t>yao dian</t>
    </rPh>
    <phoneticPr fontId="12" type="noConversion"/>
  </si>
  <si>
    <t>12月15日 酒店-珠海机场</t>
    <rPh sb="2" eb="3">
      <t>yue</t>
    </rPh>
    <rPh sb="5" eb="6">
      <t>ri</t>
    </rPh>
    <rPh sb="7" eb="8">
      <t>jiu dian</t>
    </rPh>
    <rPh sb="10" eb="11">
      <t>zhu hai</t>
    </rPh>
    <rPh sb="12" eb="13">
      <t>ji chang</t>
    </rPh>
    <phoneticPr fontId="12" type="noConversion"/>
  </si>
  <si>
    <t>过路费</t>
    <rPh sb="0" eb="1">
      <t>guo lu fei</t>
    </rPh>
    <phoneticPr fontId="12" type="noConversion"/>
  </si>
  <si>
    <t xml:space="preserve">12月12日 </t>
    <rPh sb="2" eb="3">
      <t>yue</t>
    </rPh>
    <rPh sb="5" eb="6">
      <t>ri</t>
    </rPh>
    <phoneticPr fontId="12" type="noConversion"/>
  </si>
  <si>
    <t>12月15日</t>
    <rPh sb="2" eb="3">
      <t>yue</t>
    </rPh>
    <rPh sb="5" eb="6">
      <t>ri</t>
    </rPh>
    <phoneticPr fontId="12" type="noConversion"/>
  </si>
  <si>
    <t>12月13日、14日</t>
    <rPh sb="2" eb="3">
      <t>yue</t>
    </rPh>
    <rPh sb="5" eb="6">
      <t>ri</t>
    </rPh>
    <rPh sb="9" eb="10">
      <t>ri</t>
    </rPh>
    <phoneticPr fontId="12" type="noConversion"/>
  </si>
  <si>
    <t>12月14日 药店-酒店</t>
    <rPh sb="2" eb="3">
      <t>yue</t>
    </rPh>
    <rPh sb="5" eb="6">
      <t>ri</t>
    </rPh>
    <rPh sb="7" eb="8">
      <t>yao dian</t>
    </rPh>
    <rPh sb="10" eb="11">
      <t>jiu dian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</si>
</sst>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workbookViewId="0">
      <selection activeCell="I2" sqref="I2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0.5" customWidth="1"/>
    <col min="8" max="8" width="11.83203125" customWidth="1"/>
    <col min="9" max="9" width="24.8320312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44"/>
      <c r="J2" s="44"/>
      <c r="K2" s="44"/>
      <c r="L2" s="44"/>
    </row>
    <row r="4" spans="1:12" ht="21" customHeight="1" x14ac:dyDescent="0.15">
      <c r="H4" s="101" t="s">
        <v>90</v>
      </c>
      <c r="I4" s="101"/>
      <c r="J4" s="101" t="s">
        <v>91</v>
      </c>
    </row>
    <row r="5" spans="1:12" ht="21" customHeight="1" x14ac:dyDescent="0.15">
      <c r="H5" s="102"/>
      <c r="I5" s="102"/>
      <c r="J5" s="102"/>
    </row>
    <row r="6" spans="1:12" ht="21" customHeight="1" x14ac:dyDescent="0.15">
      <c r="A6" s="84" t="s">
        <v>1</v>
      </c>
      <c r="B6" s="8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89" t="s">
        <v>5</v>
      </c>
    </row>
    <row r="7" spans="1:12" ht="21" customHeight="1" x14ac:dyDescent="0.15">
      <c r="A7" s="84"/>
      <c r="B7" s="8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89"/>
    </row>
    <row r="8" spans="1:12" ht="21" customHeight="1" x14ac:dyDescent="0.15">
      <c r="A8" s="85">
        <v>1</v>
      </c>
      <c r="B8" s="78" t="s">
        <v>13</v>
      </c>
      <c r="C8" s="90">
        <v>0</v>
      </c>
      <c r="D8" s="94"/>
      <c r="E8" s="90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95" t="s">
        <v>14</v>
      </c>
    </row>
    <row r="9" spans="1:12" ht="21" customHeight="1" x14ac:dyDescent="0.15">
      <c r="A9" s="85"/>
      <c r="B9" s="78"/>
      <c r="C9" s="90"/>
      <c r="D9" s="94"/>
      <c r="E9" s="90"/>
      <c r="F9" s="37">
        <v>0</v>
      </c>
      <c r="G9" s="37">
        <v>0</v>
      </c>
      <c r="H9" s="37">
        <f t="shared" si="0"/>
        <v>0</v>
      </c>
      <c r="I9" s="45"/>
      <c r="J9" s="96"/>
    </row>
    <row r="10" spans="1:12" ht="21" customHeight="1" x14ac:dyDescent="0.15">
      <c r="A10" s="85"/>
      <c r="B10" s="78"/>
      <c r="C10" s="90"/>
      <c r="D10" s="94"/>
      <c r="E10" s="90"/>
      <c r="F10" s="37">
        <v>0</v>
      </c>
      <c r="G10" s="37">
        <v>0</v>
      </c>
      <c r="H10" s="37">
        <f t="shared" si="0"/>
        <v>0</v>
      </c>
      <c r="I10" s="45"/>
      <c r="J10" s="96"/>
    </row>
    <row r="11" spans="1:12" ht="21" customHeight="1" x14ac:dyDescent="0.15">
      <c r="A11" s="85"/>
      <c r="B11" s="78"/>
      <c r="C11" s="90"/>
      <c r="D11" s="94"/>
      <c r="E11" s="90"/>
      <c r="F11" s="37">
        <v>0</v>
      </c>
      <c r="G11" s="37">
        <v>0</v>
      </c>
      <c r="H11" s="37">
        <f t="shared" si="0"/>
        <v>0</v>
      </c>
      <c r="I11" s="45"/>
      <c r="J11" s="96"/>
    </row>
    <row r="12" spans="1:12" ht="21" customHeight="1" x14ac:dyDescent="0.15">
      <c r="A12" s="85"/>
      <c r="B12" s="78"/>
      <c r="C12" s="90"/>
      <c r="D12" s="94"/>
      <c r="E12" s="90"/>
      <c r="F12" s="37">
        <v>0</v>
      </c>
      <c r="G12" s="37">
        <v>0</v>
      </c>
      <c r="H12" s="37">
        <f t="shared" si="0"/>
        <v>0</v>
      </c>
      <c r="I12" s="45"/>
      <c r="J12" s="96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97"/>
    </row>
    <row r="14" spans="1:12" ht="21" customHeight="1" x14ac:dyDescent="0.15">
      <c r="A14" s="86">
        <v>2</v>
      </c>
      <c r="B14" s="79" t="s">
        <v>16</v>
      </c>
      <c r="C14" s="91">
        <v>0</v>
      </c>
      <c r="D14" s="86"/>
      <c r="E14" s="91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95" t="s">
        <v>17</v>
      </c>
    </row>
    <row r="15" spans="1:12" ht="21" customHeight="1" x14ac:dyDescent="0.15">
      <c r="A15" s="87"/>
      <c r="B15" s="80"/>
      <c r="C15" s="92"/>
      <c r="D15" s="87"/>
      <c r="E15" s="92"/>
      <c r="F15" s="37">
        <v>0</v>
      </c>
      <c r="G15" s="37">
        <v>0</v>
      </c>
      <c r="H15" s="37">
        <f t="shared" ref="H15" si="3">F15+G15</f>
        <v>0</v>
      </c>
      <c r="I15" s="45"/>
      <c r="J15" s="96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7"/>
    </row>
    <row r="17" spans="1:10" ht="21" customHeight="1" x14ac:dyDescent="0.15">
      <c r="A17" s="85">
        <v>3</v>
      </c>
      <c r="B17" s="78" t="s">
        <v>19</v>
      </c>
      <c r="C17" s="90">
        <v>0</v>
      </c>
      <c r="D17" s="94"/>
      <c r="E17" s="90">
        <f t="shared" si="2"/>
        <v>0</v>
      </c>
      <c r="F17" s="37">
        <v>0</v>
      </c>
      <c r="G17" s="37">
        <v>0</v>
      </c>
      <c r="H17" s="37">
        <f t="shared" si="0"/>
        <v>0</v>
      </c>
      <c r="I17" s="56"/>
      <c r="J17" s="103" t="s">
        <v>20</v>
      </c>
    </row>
    <row r="18" spans="1:10" ht="21" customHeight="1" x14ac:dyDescent="0.15">
      <c r="A18" s="85"/>
      <c r="B18" s="78"/>
      <c r="C18" s="90"/>
      <c r="D18" s="94"/>
      <c r="E18" s="90"/>
      <c r="F18" s="37">
        <v>0</v>
      </c>
      <c r="G18" s="37">
        <v>0</v>
      </c>
      <c r="H18" s="37">
        <f t="shared" si="0"/>
        <v>0</v>
      </c>
      <c r="I18" s="45"/>
      <c r="J18" s="104"/>
    </row>
    <row r="19" spans="1:10" ht="21" customHeight="1" x14ac:dyDescent="0.15">
      <c r="A19" s="85"/>
      <c r="B19" s="78"/>
      <c r="C19" s="90"/>
      <c r="D19" s="94"/>
      <c r="E19" s="90"/>
      <c r="F19" s="37">
        <v>0</v>
      </c>
      <c r="G19" s="37">
        <v>0</v>
      </c>
      <c r="H19" s="37">
        <f t="shared" si="0"/>
        <v>0</v>
      </c>
      <c r="I19" s="45"/>
      <c r="J19" s="104"/>
    </row>
    <row r="20" spans="1:10" ht="21" customHeight="1" x14ac:dyDescent="0.15">
      <c r="A20" s="85"/>
      <c r="B20" s="78"/>
      <c r="C20" s="90"/>
      <c r="D20" s="94"/>
      <c r="E20" s="90"/>
      <c r="F20" s="37">
        <v>0</v>
      </c>
      <c r="G20" s="37">
        <v>0</v>
      </c>
      <c r="H20" s="37">
        <f t="shared" si="0"/>
        <v>0</v>
      </c>
      <c r="I20" s="45"/>
      <c r="J20" s="10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105"/>
    </row>
    <row r="22" spans="1:10" ht="21" customHeight="1" x14ac:dyDescent="0.15">
      <c r="A22" s="85">
        <v>4</v>
      </c>
      <c r="B22" s="78" t="s">
        <v>22</v>
      </c>
      <c r="C22" s="90">
        <v>0</v>
      </c>
      <c r="D22" s="94"/>
      <c r="E22" s="90">
        <f t="shared" si="2"/>
        <v>0</v>
      </c>
      <c r="F22" s="37">
        <v>153</v>
      </c>
      <c r="G22" s="37">
        <v>0</v>
      </c>
      <c r="H22" s="37">
        <f t="shared" si="0"/>
        <v>153</v>
      </c>
      <c r="I22" s="45"/>
      <c r="J22" s="103" t="s">
        <v>23</v>
      </c>
    </row>
    <row r="23" spans="1:10" ht="21" customHeight="1" x14ac:dyDescent="0.15">
      <c r="A23" s="85"/>
      <c r="B23" s="78"/>
      <c r="C23" s="90"/>
      <c r="D23" s="94"/>
      <c r="E23" s="90"/>
      <c r="F23" s="62">
        <v>749.83</v>
      </c>
      <c r="G23" s="62">
        <v>0</v>
      </c>
      <c r="H23" s="62">
        <f t="shared" si="0"/>
        <v>749.83</v>
      </c>
      <c r="I23" s="45"/>
      <c r="J23" s="104"/>
    </row>
    <row r="24" spans="1:10" ht="21" customHeight="1" x14ac:dyDescent="0.15">
      <c r="A24" s="85"/>
      <c r="B24" s="78"/>
      <c r="C24" s="90"/>
      <c r="D24" s="94"/>
      <c r="E24" s="90"/>
      <c r="F24" s="37">
        <v>280</v>
      </c>
      <c r="G24" s="37">
        <v>0</v>
      </c>
      <c r="H24" s="37">
        <f t="shared" si="0"/>
        <v>280</v>
      </c>
      <c r="I24" s="45"/>
      <c r="J24" s="104"/>
    </row>
    <row r="25" spans="1:10" s="30" customFormat="1" ht="21" customHeight="1" x14ac:dyDescent="0.15">
      <c r="A25" s="38"/>
      <c r="B25" s="39" t="s">
        <v>24</v>
      </c>
      <c r="C25" s="40">
        <f>SUM(C22)</f>
        <v>0</v>
      </c>
      <c r="D25" s="40">
        <f t="shared" ref="D25:E25" si="6">SUM(D22)</f>
        <v>0</v>
      </c>
      <c r="E25" s="40">
        <f t="shared" si="6"/>
        <v>0</v>
      </c>
      <c r="F25" s="40">
        <f>SUM(F22:F24)</f>
        <v>1182.83</v>
      </c>
      <c r="G25" s="40">
        <f t="shared" ref="G25:H25" si="7">SUM(G22:G24)</f>
        <v>0</v>
      </c>
      <c r="H25" s="40">
        <f t="shared" si="7"/>
        <v>1182.83</v>
      </c>
      <c r="I25" s="46"/>
      <c r="J25" s="105"/>
    </row>
    <row r="26" spans="1:10" ht="21" customHeight="1" x14ac:dyDescent="0.15">
      <c r="A26" s="86">
        <v>5</v>
      </c>
      <c r="B26" s="79" t="s">
        <v>25</v>
      </c>
      <c r="C26" s="91">
        <v>0</v>
      </c>
      <c r="D26" s="86"/>
      <c r="E26" s="91">
        <f t="shared" si="2"/>
        <v>0</v>
      </c>
      <c r="F26" s="50">
        <v>59.6</v>
      </c>
      <c r="G26" s="50">
        <v>0</v>
      </c>
      <c r="H26" s="50">
        <f t="shared" ref="H26:H28" si="8">F26+G26</f>
        <v>59.6</v>
      </c>
      <c r="I26" s="56"/>
      <c r="J26" s="95" t="s">
        <v>26</v>
      </c>
    </row>
    <row r="27" spans="1:10" ht="21" customHeight="1" x14ac:dyDescent="0.15">
      <c r="A27" s="88"/>
      <c r="B27" s="81"/>
      <c r="C27" s="93"/>
      <c r="D27" s="88"/>
      <c r="E27" s="93"/>
      <c r="F27" s="50">
        <v>0</v>
      </c>
      <c r="G27" s="50">
        <v>0</v>
      </c>
      <c r="H27" s="50">
        <f t="shared" si="8"/>
        <v>0</v>
      </c>
      <c r="I27" s="56"/>
      <c r="J27" s="96"/>
    </row>
    <row r="28" spans="1:10" ht="21" customHeight="1" x14ac:dyDescent="0.15">
      <c r="A28" s="88"/>
      <c r="B28" s="81"/>
      <c r="C28" s="93"/>
      <c r="D28" s="88"/>
      <c r="E28" s="93"/>
      <c r="F28" s="50">
        <v>0</v>
      </c>
      <c r="G28" s="50">
        <v>0</v>
      </c>
      <c r="H28" s="50">
        <f t="shared" si="8"/>
        <v>0</v>
      </c>
      <c r="I28" s="56"/>
      <c r="J28" s="96"/>
    </row>
    <row r="29" spans="1:10" s="30" customFormat="1" ht="21" customHeight="1" x14ac:dyDescent="0.15">
      <c r="A29" s="38"/>
      <c r="B29" s="39" t="s">
        <v>27</v>
      </c>
      <c r="C29" s="40">
        <f>SUM(C26)</f>
        <v>0</v>
      </c>
      <c r="D29" s="40">
        <f>SUM(D26)</f>
        <v>0</v>
      </c>
      <c r="E29" s="40">
        <f>SUM(E26)</f>
        <v>0</v>
      </c>
      <c r="F29" s="40">
        <f>SUM(F26:F28)</f>
        <v>59.6</v>
      </c>
      <c r="G29" s="40">
        <f>SUM(G26:G28)</f>
        <v>0</v>
      </c>
      <c r="H29" s="40">
        <f>SUM(H26:H28)</f>
        <v>59.6</v>
      </c>
      <c r="I29" s="46"/>
      <c r="J29" s="97"/>
    </row>
    <row r="30" spans="1:10" ht="21" customHeight="1" x14ac:dyDescent="0.15">
      <c r="A30" s="85">
        <v>6</v>
      </c>
      <c r="B30" s="78" t="s">
        <v>28</v>
      </c>
      <c r="C30" s="90">
        <v>0</v>
      </c>
      <c r="D30" s="94"/>
      <c r="E30" s="90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95" t="s">
        <v>29</v>
      </c>
    </row>
    <row r="31" spans="1:10" ht="21" customHeight="1" x14ac:dyDescent="0.15">
      <c r="A31" s="85"/>
      <c r="B31" s="78"/>
      <c r="C31" s="90"/>
      <c r="D31" s="94"/>
      <c r="E31" s="90"/>
      <c r="F31" s="37">
        <v>0</v>
      </c>
      <c r="G31" s="37">
        <v>0</v>
      </c>
      <c r="H31" s="37">
        <f t="shared" si="0"/>
        <v>0</v>
      </c>
      <c r="I31" s="45"/>
      <c r="J31" s="104"/>
    </row>
    <row r="32" spans="1:10" ht="21" customHeight="1" x14ac:dyDescent="0.15">
      <c r="A32" s="85"/>
      <c r="B32" s="78"/>
      <c r="C32" s="90"/>
      <c r="D32" s="94"/>
      <c r="E32" s="90"/>
      <c r="F32" s="37">
        <v>0</v>
      </c>
      <c r="G32" s="37">
        <v>0</v>
      </c>
      <c r="H32" s="37">
        <f t="shared" si="0"/>
        <v>0</v>
      </c>
      <c r="I32" s="45"/>
      <c r="J32" s="104"/>
    </row>
    <row r="33" spans="1:10" ht="21" customHeight="1" x14ac:dyDescent="0.15">
      <c r="A33" s="85"/>
      <c r="B33" s="78"/>
      <c r="C33" s="90"/>
      <c r="D33" s="94"/>
      <c r="E33" s="90"/>
      <c r="F33" s="37">
        <v>0</v>
      </c>
      <c r="G33" s="37">
        <v>0</v>
      </c>
      <c r="H33" s="37">
        <f t="shared" si="0"/>
        <v>0</v>
      </c>
      <c r="I33" s="45"/>
      <c r="J33" s="104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9">SUM(D30)</f>
        <v>0</v>
      </c>
      <c r="E34" s="40">
        <f t="shared" si="9"/>
        <v>0</v>
      </c>
      <c r="F34" s="40">
        <f>SUM(F30:F33)</f>
        <v>0</v>
      </c>
      <c r="G34" s="40">
        <f t="shared" ref="G34:H34" si="10">SUM(G30:G33)</f>
        <v>0</v>
      </c>
      <c r="H34" s="40">
        <f t="shared" si="10"/>
        <v>0</v>
      </c>
      <c r="I34" s="46"/>
      <c r="J34" s="105"/>
    </row>
    <row r="35" spans="1:10" ht="21" customHeight="1" x14ac:dyDescent="0.15">
      <c r="A35" s="85">
        <v>7</v>
      </c>
      <c r="B35" s="78" t="s">
        <v>31</v>
      </c>
      <c r="C35" s="90">
        <v>0</v>
      </c>
      <c r="D35" s="94"/>
      <c r="E35" s="90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98"/>
    </row>
    <row r="36" spans="1:10" ht="21" customHeight="1" x14ac:dyDescent="0.15">
      <c r="A36" s="85"/>
      <c r="B36" s="78"/>
      <c r="C36" s="90"/>
      <c r="D36" s="94"/>
      <c r="E36" s="90"/>
      <c r="F36" s="37">
        <v>0</v>
      </c>
      <c r="G36" s="37">
        <v>0</v>
      </c>
      <c r="H36" s="37">
        <f t="shared" si="0"/>
        <v>0</v>
      </c>
      <c r="I36" s="45"/>
      <c r="J36" s="99"/>
    </row>
    <row r="37" spans="1:10" ht="21" customHeight="1" x14ac:dyDescent="0.15">
      <c r="A37" s="85"/>
      <c r="B37" s="78"/>
      <c r="C37" s="90"/>
      <c r="D37" s="94"/>
      <c r="E37" s="90"/>
      <c r="F37" s="37">
        <v>0</v>
      </c>
      <c r="G37" s="37">
        <v>0</v>
      </c>
      <c r="H37" s="37">
        <f t="shared" si="0"/>
        <v>0</v>
      </c>
      <c r="I37" s="45"/>
      <c r="J37" s="99"/>
    </row>
    <row r="38" spans="1:10" ht="21" customHeight="1" x14ac:dyDescent="0.15">
      <c r="A38" s="85"/>
      <c r="B38" s="78"/>
      <c r="C38" s="90"/>
      <c r="D38" s="94"/>
      <c r="E38" s="90"/>
      <c r="F38" s="37">
        <v>0</v>
      </c>
      <c r="G38" s="37">
        <v>0</v>
      </c>
      <c r="H38" s="37">
        <f t="shared" si="0"/>
        <v>0</v>
      </c>
      <c r="I38" s="45"/>
      <c r="J38" s="99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1">SUM(D35)</f>
        <v>0</v>
      </c>
      <c r="E39" s="40">
        <f t="shared" si="11"/>
        <v>0</v>
      </c>
      <c r="F39" s="40">
        <f>SUM(F35:F38)</f>
        <v>0</v>
      </c>
      <c r="G39" s="40">
        <f t="shared" ref="G39:H39" si="12">SUM(G35:G38)</f>
        <v>0</v>
      </c>
      <c r="H39" s="40">
        <f t="shared" si="12"/>
        <v>0</v>
      </c>
      <c r="I39" s="46"/>
      <c r="J39" s="100"/>
    </row>
    <row r="40" spans="1:10" ht="21" customHeight="1" x14ac:dyDescent="0.15">
      <c r="A40" s="85">
        <v>8</v>
      </c>
      <c r="B40" s="78" t="s">
        <v>33</v>
      </c>
      <c r="C40" s="90">
        <v>0</v>
      </c>
      <c r="D40" s="94"/>
      <c r="E40" s="90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103" t="s">
        <v>34</v>
      </c>
    </row>
    <row r="41" spans="1:10" ht="21" customHeight="1" x14ac:dyDescent="0.15">
      <c r="A41" s="85"/>
      <c r="B41" s="78"/>
      <c r="C41" s="90"/>
      <c r="D41" s="94"/>
      <c r="E41" s="90"/>
      <c r="F41" s="37">
        <v>0</v>
      </c>
      <c r="G41" s="37">
        <v>0</v>
      </c>
      <c r="H41" s="37">
        <f t="shared" si="0"/>
        <v>0</v>
      </c>
      <c r="I41" s="45"/>
      <c r="J41" s="104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3">SUM(D40)</f>
        <v>0</v>
      </c>
      <c r="E42" s="40">
        <f t="shared" si="13"/>
        <v>0</v>
      </c>
      <c r="F42" s="40">
        <f>SUM(F40:F41)</f>
        <v>0</v>
      </c>
      <c r="G42" s="40">
        <f t="shared" ref="G42:H42" si="14">SUM(G40:G41)</f>
        <v>0</v>
      </c>
      <c r="H42" s="40">
        <f t="shared" si="14"/>
        <v>0</v>
      </c>
      <c r="I42" s="46"/>
      <c r="J42" s="105"/>
    </row>
    <row r="43" spans="1:10" ht="21" customHeight="1" x14ac:dyDescent="0.15">
      <c r="A43" s="85">
        <v>9</v>
      </c>
      <c r="B43" s="78" t="s">
        <v>36</v>
      </c>
      <c r="C43" s="90">
        <v>0</v>
      </c>
      <c r="D43" s="94"/>
      <c r="E43" s="90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95" t="s">
        <v>37</v>
      </c>
    </row>
    <row r="44" spans="1:10" ht="21" customHeight="1" x14ac:dyDescent="0.15">
      <c r="A44" s="85"/>
      <c r="B44" s="78"/>
      <c r="C44" s="90"/>
      <c r="D44" s="94"/>
      <c r="E44" s="90"/>
      <c r="F44" s="37">
        <v>0</v>
      </c>
      <c r="G44" s="37">
        <v>0</v>
      </c>
      <c r="H44" s="37">
        <f t="shared" si="0"/>
        <v>0</v>
      </c>
      <c r="I44" s="45"/>
      <c r="J44" s="96"/>
    </row>
    <row r="45" spans="1:10" ht="21" customHeight="1" x14ac:dyDescent="0.15">
      <c r="A45" s="85"/>
      <c r="B45" s="78"/>
      <c r="C45" s="90"/>
      <c r="D45" s="94"/>
      <c r="E45" s="90"/>
      <c r="F45" s="37">
        <v>0</v>
      </c>
      <c r="G45" s="37">
        <v>0</v>
      </c>
      <c r="H45" s="37">
        <f t="shared" si="0"/>
        <v>0</v>
      </c>
      <c r="I45" s="45"/>
      <c r="J45" s="96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5">SUM(D43)</f>
        <v>0</v>
      </c>
      <c r="E46" s="40">
        <f t="shared" si="15"/>
        <v>0</v>
      </c>
      <c r="F46" s="40">
        <f>SUM(F43:F45)</f>
        <v>0</v>
      </c>
      <c r="G46" s="40">
        <f t="shared" ref="G46:H46" si="16">SUM(G43:G45)</f>
        <v>0</v>
      </c>
      <c r="H46" s="40">
        <f t="shared" si="16"/>
        <v>0</v>
      </c>
      <c r="I46" s="46"/>
      <c r="J46" s="97"/>
    </row>
    <row r="47" spans="1:10" ht="21" customHeight="1" x14ac:dyDescent="0.15">
      <c r="A47" s="86">
        <v>10</v>
      </c>
      <c r="B47" s="78" t="s">
        <v>39</v>
      </c>
      <c r="C47" s="90">
        <v>0</v>
      </c>
      <c r="D47" s="94"/>
      <c r="E47" s="90">
        <f t="shared" si="2"/>
        <v>0</v>
      </c>
      <c r="F47" s="37">
        <v>0</v>
      </c>
      <c r="G47" s="37">
        <v>0</v>
      </c>
      <c r="H47" s="37">
        <f>F47+G47</f>
        <v>0</v>
      </c>
      <c r="I47" s="70"/>
      <c r="J47" s="98"/>
    </row>
    <row r="48" spans="1:10" ht="21" customHeight="1" x14ac:dyDescent="0.15">
      <c r="A48" s="88"/>
      <c r="B48" s="78"/>
      <c r="C48" s="90"/>
      <c r="D48" s="94"/>
      <c r="E48" s="90"/>
      <c r="F48" s="37">
        <v>0</v>
      </c>
      <c r="G48" s="37">
        <v>0</v>
      </c>
      <c r="H48" s="37">
        <f t="shared" ref="H48:H53" si="17">F48+G48</f>
        <v>0</v>
      </c>
      <c r="I48" s="45"/>
      <c r="J48" s="99"/>
    </row>
    <row r="49" spans="1:10" ht="21" customHeight="1" x14ac:dyDescent="0.15">
      <c r="A49" s="88"/>
      <c r="B49" s="78"/>
      <c r="C49" s="90"/>
      <c r="D49" s="94"/>
      <c r="E49" s="90"/>
      <c r="F49" s="37">
        <v>0</v>
      </c>
      <c r="G49" s="37">
        <v>0</v>
      </c>
      <c r="H49" s="37">
        <f t="shared" si="17"/>
        <v>0</v>
      </c>
      <c r="I49" s="45"/>
      <c r="J49" s="99"/>
    </row>
    <row r="50" spans="1:10" ht="21" customHeight="1" x14ac:dyDescent="0.15">
      <c r="A50" s="88"/>
      <c r="B50" s="78"/>
      <c r="C50" s="90"/>
      <c r="D50" s="94"/>
      <c r="E50" s="90"/>
      <c r="F50" s="37">
        <v>0</v>
      </c>
      <c r="G50" s="37">
        <v>0</v>
      </c>
      <c r="H50" s="37">
        <f t="shared" si="17"/>
        <v>0</v>
      </c>
      <c r="I50" s="45"/>
      <c r="J50" s="99"/>
    </row>
    <row r="51" spans="1:10" ht="21" customHeight="1" x14ac:dyDescent="0.15">
      <c r="A51" s="88"/>
      <c r="B51" s="78"/>
      <c r="C51" s="90"/>
      <c r="D51" s="94"/>
      <c r="E51" s="90"/>
      <c r="F51" s="37">
        <v>0</v>
      </c>
      <c r="G51" s="37">
        <v>0</v>
      </c>
      <c r="H51" s="37">
        <f t="shared" si="17"/>
        <v>0</v>
      </c>
      <c r="I51" s="45"/>
      <c r="J51" s="99"/>
    </row>
    <row r="52" spans="1:10" ht="21" customHeight="1" x14ac:dyDescent="0.15">
      <c r="A52" s="88"/>
      <c r="B52" s="78"/>
      <c r="C52" s="90"/>
      <c r="D52" s="94"/>
      <c r="E52" s="90"/>
      <c r="F52" s="37">
        <v>0</v>
      </c>
      <c r="G52" s="37">
        <v>0</v>
      </c>
      <c r="H52" s="37">
        <f t="shared" si="17"/>
        <v>0</v>
      </c>
      <c r="I52" s="45"/>
      <c r="J52" s="99"/>
    </row>
    <row r="53" spans="1:10" ht="21" customHeight="1" x14ac:dyDescent="0.15">
      <c r="A53" s="87"/>
      <c r="B53" s="78"/>
      <c r="C53" s="90"/>
      <c r="D53" s="94"/>
      <c r="E53" s="90"/>
      <c r="F53" s="37">
        <v>0</v>
      </c>
      <c r="G53" s="37">
        <v>0</v>
      </c>
      <c r="H53" s="37">
        <f t="shared" si="17"/>
        <v>0</v>
      </c>
      <c r="I53" s="45"/>
      <c r="J53" s="99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8">SUM(D47)</f>
        <v>0</v>
      </c>
      <c r="E54" s="40">
        <f t="shared" si="18"/>
        <v>0</v>
      </c>
      <c r="F54" s="40">
        <f>SUM(F47:F53)</f>
        <v>0</v>
      </c>
      <c r="G54" s="40">
        <f t="shared" ref="G54:H54" si="19">SUM(G47:G53)</f>
        <v>0</v>
      </c>
      <c r="H54" s="40">
        <f t="shared" si="19"/>
        <v>0</v>
      </c>
      <c r="I54" s="46"/>
      <c r="J54" s="100"/>
    </row>
    <row r="55" spans="1:10" ht="21" customHeight="1" x14ac:dyDescent="0.15">
      <c r="A55" s="38"/>
      <c r="B55" s="39" t="s">
        <v>41</v>
      </c>
      <c r="C55" s="40">
        <f t="shared" ref="C55:H55" si="20">SUM(C54,C46,C42,C39,C34,C29,C25,C21,C16,C13)</f>
        <v>0</v>
      </c>
      <c r="D55" s="40">
        <f t="shared" si="20"/>
        <v>0</v>
      </c>
      <c r="E55" s="40">
        <f t="shared" si="20"/>
        <v>0</v>
      </c>
      <c r="F55" s="40">
        <f t="shared" si="20"/>
        <v>1242.4299999999998</v>
      </c>
      <c r="G55" s="40">
        <f t="shared" si="20"/>
        <v>0</v>
      </c>
      <c r="H55" s="40">
        <f t="shared" si="20"/>
        <v>1242.4299999999998</v>
      </c>
      <c r="I55" s="46"/>
      <c r="J55" s="47"/>
    </row>
    <row r="59" spans="1:10" ht="21" customHeight="1" x14ac:dyDescent="0.15">
      <c r="A59" s="75" t="s">
        <v>42</v>
      </c>
      <c r="B59" s="76"/>
      <c r="C59" s="77" t="s">
        <v>43</v>
      </c>
      <c r="D59" s="77"/>
      <c r="E59" s="77" t="s">
        <v>44</v>
      </c>
      <c r="F59" s="77"/>
      <c r="G59" s="77" t="s">
        <v>45</v>
      </c>
      <c r="H59" s="77"/>
      <c r="I59" s="48" t="s">
        <v>46</v>
      </c>
    </row>
    <row r="60" spans="1:10" ht="21" customHeight="1" x14ac:dyDescent="0.15">
      <c r="A60" s="82">
        <f>E55</f>
        <v>0</v>
      </c>
      <c r="B60" s="83"/>
      <c r="C60" s="83">
        <f>H55</f>
        <v>1242.4299999999998</v>
      </c>
      <c r="D60" s="83"/>
      <c r="E60" s="83">
        <f>F55</f>
        <v>1242.4299999999998</v>
      </c>
      <c r="F60" s="83"/>
      <c r="G60" s="83">
        <f>G55</f>
        <v>0</v>
      </c>
      <c r="H60" s="83"/>
      <c r="I60" s="49">
        <f>A60-C60</f>
        <v>-1242.4299999999998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J43:J46"/>
    <mergeCell ref="J47:J54"/>
    <mergeCell ref="H4:I5"/>
    <mergeCell ref="J22:J25"/>
    <mergeCell ref="J26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4"/>
    <mergeCell ref="E26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4"/>
    <mergeCell ref="D26:D28"/>
    <mergeCell ref="B47:B53"/>
    <mergeCell ref="C8:C12"/>
    <mergeCell ref="C14:C15"/>
    <mergeCell ref="C17:C20"/>
    <mergeCell ref="C22:C24"/>
    <mergeCell ref="C26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4"/>
    <mergeCell ref="A26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4"/>
    <mergeCell ref="B26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50"/>
  <sheetViews>
    <sheetView topLeftCell="B1" workbookViewId="0">
      <selection activeCell="N23" sqref="N23"/>
    </sheetView>
  </sheetViews>
  <sheetFormatPr baseColWidth="10" defaultColWidth="9" defaultRowHeight="14" x14ac:dyDescent="0.15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72" t="s">
        <v>51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106" t="s">
        <v>53</v>
      </c>
      <c r="G5" s="106"/>
      <c r="H5" s="5" t="s">
        <v>54</v>
      </c>
      <c r="I5" s="4"/>
      <c r="J5" s="106" t="s">
        <v>55</v>
      </c>
      <c r="K5" s="107"/>
    </row>
    <row r="6" spans="2:11" ht="20" customHeight="1" x14ac:dyDescent="0.15">
      <c r="B6" s="6"/>
      <c r="C6" s="7"/>
      <c r="D6" s="8" t="s">
        <v>56</v>
      </c>
      <c r="E6" s="8"/>
      <c r="F6" s="108" t="s">
        <v>57</v>
      </c>
      <c r="G6" s="108"/>
      <c r="H6" s="8" t="s">
        <v>58</v>
      </c>
      <c r="I6" s="7"/>
      <c r="J6" s="108" t="s">
        <v>59</v>
      </c>
      <c r="K6" s="109"/>
    </row>
    <row r="7" spans="2:11" ht="20" customHeight="1" x14ac:dyDescent="0.15">
      <c r="B7" s="6"/>
      <c r="C7" s="7"/>
      <c r="D7" s="8" t="s">
        <v>60</v>
      </c>
      <c r="E7" s="8"/>
      <c r="F7" s="110">
        <v>43813</v>
      </c>
      <c r="G7" s="108"/>
      <c r="H7" s="8" t="s">
        <v>61</v>
      </c>
      <c r="I7" s="22"/>
      <c r="J7" s="108">
        <v>12.16</v>
      </c>
      <c r="K7" s="10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111" t="s">
        <v>85</v>
      </c>
      <c r="K8" s="11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13" t="s">
        <v>1</v>
      </c>
      <c r="C10" s="114"/>
      <c r="D10" s="14" t="s">
        <v>63</v>
      </c>
      <c r="E10" s="115" t="s">
        <v>64</v>
      </c>
      <c r="F10" s="116"/>
      <c r="G10" s="16" t="s">
        <v>65</v>
      </c>
      <c r="H10" s="15" t="s">
        <v>66</v>
      </c>
      <c r="I10" s="115" t="s">
        <v>67</v>
      </c>
      <c r="J10" s="116"/>
      <c r="K10" s="16" t="s">
        <v>68</v>
      </c>
    </row>
    <row r="11" spans="2:11" ht="20" customHeight="1" x14ac:dyDescent="0.15">
      <c r="B11" s="117">
        <v>1</v>
      </c>
      <c r="C11" s="118"/>
      <c r="D11" s="133" t="s">
        <v>69</v>
      </c>
      <c r="E11" s="117" t="s">
        <v>70</v>
      </c>
      <c r="F11" s="118"/>
      <c r="G11" s="17">
        <v>0</v>
      </c>
      <c r="H11" s="17">
        <v>0</v>
      </c>
      <c r="I11" s="119"/>
      <c r="J11" s="120"/>
      <c r="K11" s="24" t="s">
        <v>71</v>
      </c>
    </row>
    <row r="12" spans="2:11" ht="23" customHeight="1" x14ac:dyDescent="0.15">
      <c r="B12" s="117">
        <v>2</v>
      </c>
      <c r="C12" s="118"/>
      <c r="D12" s="134"/>
      <c r="E12" s="121" t="s">
        <v>72</v>
      </c>
      <c r="F12" s="122"/>
      <c r="G12" s="17">
        <v>59</v>
      </c>
      <c r="H12" s="17">
        <v>59</v>
      </c>
      <c r="I12" s="119"/>
      <c r="J12" s="120"/>
      <c r="K12" s="24" t="s">
        <v>92</v>
      </c>
    </row>
    <row r="13" spans="2:11" ht="23" customHeight="1" x14ac:dyDescent="0.15">
      <c r="B13" s="57"/>
      <c r="C13" s="58"/>
      <c r="D13" s="134"/>
      <c r="E13" s="123"/>
      <c r="F13" s="124"/>
      <c r="G13" s="61">
        <v>135</v>
      </c>
      <c r="H13" s="61">
        <v>135</v>
      </c>
      <c r="I13" s="59"/>
      <c r="J13" s="60"/>
      <c r="K13" s="24" t="s">
        <v>93</v>
      </c>
    </row>
    <row r="14" spans="2:11" ht="23" customHeight="1" x14ac:dyDescent="0.15">
      <c r="B14" s="66"/>
      <c r="C14" s="67"/>
      <c r="D14" s="134"/>
      <c r="E14" s="123"/>
      <c r="F14" s="124"/>
      <c r="G14" s="65">
        <v>10</v>
      </c>
      <c r="H14" s="65">
        <v>10</v>
      </c>
      <c r="I14" s="63"/>
      <c r="J14" s="64"/>
      <c r="K14" s="24" t="s">
        <v>94</v>
      </c>
    </row>
    <row r="15" spans="2:11" ht="23" customHeight="1" x14ac:dyDescent="0.15">
      <c r="B15" s="66"/>
      <c r="C15" s="67"/>
      <c r="D15" s="134"/>
      <c r="E15" s="123"/>
      <c r="F15" s="124"/>
      <c r="G15" s="65">
        <v>28</v>
      </c>
      <c r="H15" s="65">
        <v>28</v>
      </c>
      <c r="I15" s="63"/>
      <c r="J15" s="64"/>
      <c r="K15" s="24" t="s">
        <v>95</v>
      </c>
    </row>
    <row r="16" spans="2:11" ht="23" customHeight="1" x14ac:dyDescent="0.15">
      <c r="B16" s="66"/>
      <c r="C16" s="67"/>
      <c r="D16" s="134"/>
      <c r="E16" s="123"/>
      <c r="F16" s="124"/>
      <c r="G16" s="65">
        <v>33</v>
      </c>
      <c r="H16" s="65">
        <v>33</v>
      </c>
      <c r="I16" s="63"/>
      <c r="J16" s="64"/>
      <c r="K16" s="24" t="s">
        <v>96</v>
      </c>
    </row>
    <row r="17" spans="2:12" ht="23" customHeight="1" x14ac:dyDescent="0.15">
      <c r="B17" s="66"/>
      <c r="C17" s="67"/>
      <c r="D17" s="134"/>
      <c r="E17" s="123"/>
      <c r="F17" s="124"/>
      <c r="G17" s="65">
        <v>26</v>
      </c>
      <c r="H17" s="65">
        <v>26</v>
      </c>
      <c r="I17" s="63"/>
      <c r="J17" s="64"/>
      <c r="K17" s="24" t="s">
        <v>97</v>
      </c>
    </row>
    <row r="18" spans="2:12" ht="23" customHeight="1" x14ac:dyDescent="0.15">
      <c r="B18" s="66"/>
      <c r="C18" s="67"/>
      <c r="D18" s="134"/>
      <c r="E18" s="123"/>
      <c r="F18" s="124"/>
      <c r="G18" s="65">
        <v>12</v>
      </c>
      <c r="H18" s="65">
        <v>12</v>
      </c>
      <c r="I18" s="63"/>
      <c r="J18" s="64"/>
      <c r="K18" s="24" t="s">
        <v>98</v>
      </c>
    </row>
    <row r="19" spans="2:12" ht="23" customHeight="1" x14ac:dyDescent="0.15">
      <c r="B19" s="66"/>
      <c r="C19" s="67"/>
      <c r="D19" s="134"/>
      <c r="E19" s="123"/>
      <c r="F19" s="124"/>
      <c r="G19" s="65">
        <v>11.28</v>
      </c>
      <c r="H19" s="65">
        <v>11.28</v>
      </c>
      <c r="I19" s="63"/>
      <c r="J19" s="64"/>
      <c r="K19" s="24" t="s">
        <v>104</v>
      </c>
    </row>
    <row r="20" spans="2:12" ht="23" customHeight="1" x14ac:dyDescent="0.15">
      <c r="B20" s="66"/>
      <c r="C20" s="67"/>
      <c r="D20" s="134"/>
      <c r="E20" s="123"/>
      <c r="F20" s="124"/>
      <c r="G20" s="65">
        <v>153</v>
      </c>
      <c r="H20" s="65">
        <v>153</v>
      </c>
      <c r="I20" s="63"/>
      <c r="J20" s="64"/>
      <c r="K20" s="24" t="s">
        <v>99</v>
      </c>
    </row>
    <row r="21" spans="2:12" ht="23" customHeight="1" x14ac:dyDescent="0.15">
      <c r="B21" s="57"/>
      <c r="C21" s="58"/>
      <c r="D21" s="134"/>
      <c r="E21" s="125"/>
      <c r="F21" s="126"/>
      <c r="G21" s="61">
        <v>8</v>
      </c>
      <c r="H21" s="61">
        <v>8</v>
      </c>
      <c r="I21" s="59"/>
      <c r="J21" s="60"/>
      <c r="K21" s="24" t="s">
        <v>100</v>
      </c>
    </row>
    <row r="22" spans="2:12" ht="20" customHeight="1" x14ac:dyDescent="0.15">
      <c r="B22" s="117">
        <v>3</v>
      </c>
      <c r="C22" s="118"/>
      <c r="D22" s="134"/>
      <c r="E22" s="121" t="s">
        <v>73</v>
      </c>
      <c r="F22" s="122"/>
      <c r="G22" s="17"/>
      <c r="H22" s="17"/>
      <c r="I22" s="119"/>
      <c r="J22" s="120"/>
      <c r="K22" s="24"/>
    </row>
    <row r="23" spans="2:12" ht="20" customHeight="1" x14ac:dyDescent="0.15">
      <c r="B23" s="51"/>
      <c r="C23" s="52"/>
      <c r="D23" s="134"/>
      <c r="E23" s="125"/>
      <c r="F23" s="126"/>
      <c r="G23" s="55"/>
      <c r="H23" s="55"/>
      <c r="I23" s="53"/>
      <c r="J23" s="54"/>
      <c r="K23" s="24"/>
    </row>
    <row r="24" spans="2:12" ht="20" customHeight="1" x14ac:dyDescent="0.15">
      <c r="B24" s="66"/>
      <c r="C24" s="67"/>
      <c r="D24" s="134"/>
      <c r="E24" s="68"/>
      <c r="F24" s="69"/>
      <c r="G24" s="65">
        <v>36.5</v>
      </c>
      <c r="H24" s="65">
        <v>36.5</v>
      </c>
      <c r="I24" s="63"/>
      <c r="J24" s="64"/>
      <c r="K24" s="24" t="s">
        <v>101</v>
      </c>
    </row>
    <row r="25" spans="2:12" ht="20" customHeight="1" x14ac:dyDescent="0.15">
      <c r="B25" s="66"/>
      <c r="C25" s="67"/>
      <c r="D25" s="134"/>
      <c r="E25" s="68"/>
      <c r="F25" s="69"/>
      <c r="G25" s="65">
        <v>61.5</v>
      </c>
      <c r="H25" s="65">
        <v>61.5</v>
      </c>
      <c r="I25" s="63"/>
      <c r="J25" s="64"/>
      <c r="K25" s="24" t="s">
        <v>102</v>
      </c>
    </row>
    <row r="26" spans="2:12" ht="20" customHeight="1" x14ac:dyDescent="0.15">
      <c r="B26" s="117">
        <v>4</v>
      </c>
      <c r="C26" s="118"/>
      <c r="D26" s="134"/>
      <c r="E26" s="117" t="s">
        <v>74</v>
      </c>
      <c r="F26" s="118"/>
      <c r="G26" s="17">
        <v>131.5</v>
      </c>
      <c r="H26" s="17"/>
      <c r="I26" s="119">
        <v>131.5</v>
      </c>
      <c r="J26" s="120"/>
      <c r="K26" s="24" t="s">
        <v>103</v>
      </c>
      <c r="L26" s="71"/>
    </row>
    <row r="27" spans="2:12" ht="20" customHeight="1" x14ac:dyDescent="0.15">
      <c r="B27" s="117">
        <v>5</v>
      </c>
      <c r="C27" s="118"/>
      <c r="D27" s="133" t="s">
        <v>39</v>
      </c>
      <c r="E27" s="127" t="s">
        <v>75</v>
      </c>
      <c r="F27" s="127"/>
      <c r="G27" s="17"/>
      <c r="H27" s="17"/>
      <c r="I27" s="119"/>
      <c r="J27" s="120"/>
      <c r="K27" s="24"/>
    </row>
    <row r="28" spans="2:12" ht="20" customHeight="1" x14ac:dyDescent="0.15">
      <c r="B28" s="117">
        <v>6</v>
      </c>
      <c r="C28" s="118"/>
      <c r="D28" s="134"/>
      <c r="E28" s="127"/>
      <c r="F28" s="127"/>
      <c r="G28" s="17">
        <v>0</v>
      </c>
      <c r="H28" s="17"/>
      <c r="I28" s="119"/>
      <c r="J28" s="120"/>
      <c r="K28" s="24"/>
    </row>
    <row r="29" spans="2:12" ht="20" customHeight="1" x14ac:dyDescent="0.15">
      <c r="B29" s="117">
        <v>7</v>
      </c>
      <c r="C29" s="118"/>
      <c r="D29" s="135"/>
      <c r="E29" s="127"/>
      <c r="F29" s="127"/>
      <c r="G29" s="17">
        <v>0</v>
      </c>
      <c r="H29" s="17"/>
      <c r="I29" s="119"/>
      <c r="J29" s="120"/>
      <c r="K29" s="24"/>
    </row>
    <row r="30" spans="2:12" ht="20" customHeight="1" x14ac:dyDescent="0.15">
      <c r="B30" s="115" t="s">
        <v>41</v>
      </c>
      <c r="C30" s="128"/>
      <c r="D30" s="128"/>
      <c r="E30" s="128"/>
      <c r="F30" s="116"/>
      <c r="G30" s="18">
        <f>SUM(G11:G29)</f>
        <v>704.78</v>
      </c>
      <c r="H30" s="18">
        <f>SUM(H11:H29)</f>
        <v>573.28</v>
      </c>
      <c r="I30" s="129">
        <f>SUM(I11:J29)</f>
        <v>131.5</v>
      </c>
      <c r="J30" s="130"/>
      <c r="K30" s="25"/>
    </row>
    <row r="31" spans="2:12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2" ht="20" customHeight="1" x14ac:dyDescent="0.15">
      <c r="B32" s="131" t="s">
        <v>66</v>
      </c>
      <c r="C32" s="131"/>
      <c r="D32" s="131"/>
      <c r="E32" s="131"/>
      <c r="F32" s="131"/>
      <c r="G32" s="131" t="s">
        <v>76</v>
      </c>
      <c r="H32" s="131"/>
      <c r="I32" s="131"/>
      <c r="J32" s="131"/>
      <c r="K32" s="16" t="s">
        <v>77</v>
      </c>
    </row>
    <row r="33" spans="1:11" ht="20" customHeight="1" x14ac:dyDescent="0.15">
      <c r="B33" s="132">
        <f>H30</f>
        <v>573.28</v>
      </c>
      <c r="C33" s="132"/>
      <c r="D33" s="132"/>
      <c r="E33" s="132"/>
      <c r="F33" s="132"/>
      <c r="G33" s="132">
        <f>I30</f>
        <v>131.5</v>
      </c>
      <c r="H33" s="132"/>
      <c r="I33" s="132"/>
      <c r="J33" s="132"/>
      <c r="K33" s="27">
        <f>SUM(B33:J33)</f>
        <v>704.78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78</v>
      </c>
      <c r="C35" s="13"/>
      <c r="D35" s="13"/>
      <c r="E35" s="13"/>
      <c r="F35" s="13" t="s">
        <v>48</v>
      </c>
      <c r="G35" s="13" t="s">
        <v>79</v>
      </c>
      <c r="H35" s="13"/>
      <c r="I35" s="13"/>
      <c r="J35" s="13" t="s">
        <v>50</v>
      </c>
      <c r="K35" s="13"/>
    </row>
    <row r="38" spans="1:11" ht="17" x14ac:dyDescent="0.15">
      <c r="A38" s="72" t="s">
        <v>80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40" spans="1:11" ht="20" customHeight="1" x14ac:dyDescent="0.15">
      <c r="B40" s="3"/>
      <c r="C40" s="4"/>
      <c r="D40" s="5" t="s">
        <v>52</v>
      </c>
      <c r="E40" s="5"/>
      <c r="F40" s="106" t="str">
        <f>F5</f>
        <v>王凤雨</v>
      </c>
      <c r="G40" s="106"/>
      <c r="H40" s="5" t="s">
        <v>54</v>
      </c>
      <c r="I40" s="4"/>
      <c r="J40" s="106" t="str">
        <f>J5</f>
        <v>助理</v>
      </c>
      <c r="K40" s="107"/>
    </row>
    <row r="41" spans="1:11" ht="20" customHeight="1" x14ac:dyDescent="0.15">
      <c r="B41" s="6"/>
      <c r="C41" s="7"/>
      <c r="D41" s="8" t="s">
        <v>56</v>
      </c>
      <c r="E41" s="8"/>
      <c r="F41" s="108" t="str">
        <f>F6</f>
        <v>北京</v>
      </c>
      <c r="G41" s="108"/>
      <c r="H41" s="8" t="s">
        <v>58</v>
      </c>
      <c r="I41" s="7"/>
      <c r="J41" s="108" t="str">
        <f>J6</f>
        <v>企划活动部</v>
      </c>
      <c r="K41" s="109"/>
    </row>
    <row r="42" spans="1:11" ht="20" customHeight="1" x14ac:dyDescent="0.15">
      <c r="B42" s="6"/>
      <c r="C42" s="7"/>
      <c r="D42" s="8" t="s">
        <v>60</v>
      </c>
      <c r="E42" s="8"/>
      <c r="F42" s="108" t="s">
        <v>86</v>
      </c>
      <c r="G42" s="108"/>
      <c r="H42" s="8" t="s">
        <v>61</v>
      </c>
      <c r="I42" s="22"/>
      <c r="J42" s="108">
        <v>11.16</v>
      </c>
      <c r="K42" s="109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62</v>
      </c>
      <c r="I43" s="23"/>
      <c r="J43" s="111" t="str">
        <f>J8</f>
        <v>HMZA-190622-CZH683</v>
      </c>
      <c r="K43" s="112"/>
    </row>
    <row r="44" spans="1:11" ht="20" customHeight="1" x14ac:dyDescent="0.15"/>
    <row r="45" spans="1:11" ht="20" customHeight="1" x14ac:dyDescent="0.15">
      <c r="B45" s="127"/>
      <c r="C45" s="127"/>
      <c r="D45" s="19" t="s">
        <v>81</v>
      </c>
      <c r="E45" s="127" t="s">
        <v>82</v>
      </c>
      <c r="F45" s="127"/>
      <c r="G45" s="17" t="s">
        <v>83</v>
      </c>
      <c r="H45" s="17" t="s">
        <v>84</v>
      </c>
      <c r="I45" s="136" t="s">
        <v>41</v>
      </c>
      <c r="J45" s="136"/>
      <c r="K45" s="28" t="s">
        <v>68</v>
      </c>
    </row>
    <row r="46" spans="1:11" ht="20" customHeight="1" x14ac:dyDescent="0.15">
      <c r="B46" s="127">
        <v>1</v>
      </c>
      <c r="C46" s="127"/>
      <c r="D46" s="20" t="s">
        <v>87</v>
      </c>
      <c r="E46" s="127" t="s">
        <v>88</v>
      </c>
      <c r="F46" s="127"/>
      <c r="G46" s="17">
        <v>100</v>
      </c>
      <c r="H46" s="17">
        <v>2</v>
      </c>
      <c r="I46" s="119">
        <f>G46*H46</f>
        <v>200</v>
      </c>
      <c r="J46" s="120"/>
      <c r="K46" s="29"/>
    </row>
    <row r="47" spans="1:11" ht="20" customHeight="1" x14ac:dyDescent="0.15">
      <c r="B47" s="127">
        <v>2</v>
      </c>
      <c r="C47" s="127"/>
      <c r="D47" s="20" t="s">
        <v>87</v>
      </c>
      <c r="E47" s="127" t="s">
        <v>89</v>
      </c>
      <c r="F47" s="127"/>
      <c r="G47" s="17">
        <v>200</v>
      </c>
      <c r="H47" s="17">
        <v>2</v>
      </c>
      <c r="I47" s="119">
        <f t="shared" ref="I47:I48" si="0">G47*H47</f>
        <v>400</v>
      </c>
      <c r="J47" s="120"/>
      <c r="K47" s="29"/>
    </row>
    <row r="48" spans="1:11" ht="20" customHeight="1" x14ac:dyDescent="0.15">
      <c r="B48" s="127">
        <v>3</v>
      </c>
      <c r="C48" s="127"/>
      <c r="D48" s="20"/>
      <c r="E48" s="127"/>
      <c r="F48" s="127"/>
      <c r="G48" s="17">
        <v>0</v>
      </c>
      <c r="H48" s="17">
        <v>0</v>
      </c>
      <c r="I48" s="119">
        <f t="shared" si="0"/>
        <v>0</v>
      </c>
      <c r="J48" s="120"/>
      <c r="K48" s="29"/>
    </row>
    <row r="49" spans="2:11" ht="20" customHeight="1" x14ac:dyDescent="0.15">
      <c r="B49" s="115" t="s">
        <v>41</v>
      </c>
      <c r="C49" s="128"/>
      <c r="D49" s="128"/>
      <c r="E49" s="128"/>
      <c r="F49" s="116"/>
      <c r="G49" s="18"/>
      <c r="H49" s="18">
        <f>SUM(H31:H48)</f>
        <v>4</v>
      </c>
      <c r="I49" s="129">
        <f>SUM(I46:J48)</f>
        <v>600</v>
      </c>
      <c r="J49" s="130"/>
      <c r="K49" s="25"/>
    </row>
    <row r="50" spans="2:11" ht="20" customHeight="1" x14ac:dyDescent="0.15">
      <c r="B50" s="13" t="s">
        <v>78</v>
      </c>
      <c r="C50" s="13"/>
      <c r="D50" s="13"/>
      <c r="E50" s="13"/>
      <c r="F50" s="13" t="s">
        <v>48</v>
      </c>
      <c r="G50" s="13" t="s">
        <v>79</v>
      </c>
      <c r="H50" s="13"/>
      <c r="I50" s="13"/>
      <c r="J50" s="13" t="s">
        <v>50</v>
      </c>
      <c r="K50" s="13"/>
    </row>
  </sheetData>
  <mergeCells count="62">
    <mergeCell ref="B49:F49"/>
    <mergeCell ref="I49:J49"/>
    <mergeCell ref="D11:D26"/>
    <mergeCell ref="D27:D29"/>
    <mergeCell ref="B47:C47"/>
    <mergeCell ref="E47:F47"/>
    <mergeCell ref="I47:J47"/>
    <mergeCell ref="B48:C48"/>
    <mergeCell ref="E48:F48"/>
    <mergeCell ref="I48:J48"/>
    <mergeCell ref="J43:K43"/>
    <mergeCell ref="B45:C45"/>
    <mergeCell ref="E45:F45"/>
    <mergeCell ref="I45:J45"/>
    <mergeCell ref="B46:C46"/>
    <mergeCell ref="E46:F46"/>
    <mergeCell ref="I46:J46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  <mergeCell ref="B29:C29"/>
    <mergeCell ref="E29:F29"/>
    <mergeCell ref="I29:J29"/>
    <mergeCell ref="B30:F30"/>
    <mergeCell ref="I30:J30"/>
    <mergeCell ref="B27:C27"/>
    <mergeCell ref="E27:F27"/>
    <mergeCell ref="I27:J27"/>
    <mergeCell ref="B28:C28"/>
    <mergeCell ref="E28:F28"/>
    <mergeCell ref="I28:J28"/>
    <mergeCell ref="B22:C22"/>
    <mergeCell ref="I22:J22"/>
    <mergeCell ref="B26:C26"/>
    <mergeCell ref="E26:F26"/>
    <mergeCell ref="I26:J26"/>
    <mergeCell ref="E22:F23"/>
    <mergeCell ref="B11:C11"/>
    <mergeCell ref="E11:F11"/>
    <mergeCell ref="I11:J11"/>
    <mergeCell ref="B12:C12"/>
    <mergeCell ref="I12:J12"/>
    <mergeCell ref="E12:F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2020-01-13T06:58:47Z</cp:lastPrinted>
  <dcterms:created xsi:type="dcterms:W3CDTF">2014-04-15T08:52:00Z</dcterms:created>
  <dcterms:modified xsi:type="dcterms:W3CDTF">2020-01-13T08:44:58Z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