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905DA682-2B0B-4EB9-87D6-62E9A14A66A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旅行社" sheetId="17" r:id="rId1"/>
    <sheet name="希尔顿" sheetId="8" state="hidden" r:id="rId2"/>
    <sheet name="Airfare" sheetId="9" state="hidden" r:id="rId3"/>
  </sheets>
  <definedNames>
    <definedName name="_xlnm.Print_Area" localSheetId="0">旅行社!$A$1:$H$41</definedName>
  </definedNames>
  <calcPr calcId="181029"/>
</workbook>
</file>

<file path=xl/calcChain.xml><?xml version="1.0" encoding="utf-8"?>
<calcChain xmlns="http://schemas.openxmlformats.org/spreadsheetml/2006/main">
  <c r="G39" i="17" l="1"/>
  <c r="G38" i="17"/>
  <c r="G9" i="17"/>
  <c r="G8" i="17"/>
  <c r="G15" i="17"/>
  <c r="G32" i="17" l="1"/>
  <c r="G18" i="17"/>
  <c r="G14" i="17"/>
  <c r="G13" i="17"/>
  <c r="G12" i="17"/>
  <c r="G11" i="17"/>
  <c r="G16" i="17"/>
  <c r="G25" i="17"/>
  <c r="G23" i="17"/>
  <c r="G10" i="17"/>
  <c r="G33" i="17"/>
  <c r="G17" i="17"/>
  <c r="G20" i="17"/>
  <c r="G21" i="17"/>
  <c r="G22" i="17"/>
  <c r="G24" i="17"/>
  <c r="G26" i="17"/>
  <c r="G27" i="17"/>
  <c r="G28" i="17"/>
  <c r="G30" i="17"/>
  <c r="G9" i="8"/>
  <c r="G10" i="8"/>
  <c r="G11" i="8"/>
  <c r="G12" i="8"/>
  <c r="G13" i="8"/>
  <c r="G14" i="8"/>
  <c r="G15" i="8"/>
  <c r="G16" i="8"/>
  <c r="G17" i="8"/>
  <c r="G19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1" i="8"/>
  <c r="G43" i="8"/>
  <c r="G44" i="8"/>
  <c r="G45" i="8"/>
  <c r="G46" i="8"/>
  <c r="G49" i="8" s="1"/>
  <c r="H7" i="9"/>
  <c r="H8" i="9"/>
  <c r="H9" i="9"/>
  <c r="H10" i="9"/>
  <c r="H13" i="9" s="1"/>
  <c r="H11" i="9"/>
  <c r="H12" i="9"/>
  <c r="G47" i="8"/>
  <c r="G48" i="8" s="1"/>
  <c r="G34" i="17" l="1"/>
  <c r="G35" i="17"/>
  <c r="G36" i="17" s="1"/>
</calcChain>
</file>

<file path=xl/sharedStrings.xml><?xml version="1.0" encoding="utf-8"?>
<sst xmlns="http://schemas.openxmlformats.org/spreadsheetml/2006/main" count="193" uniqueCount="169">
  <si>
    <t>Client:</t>
  </si>
  <si>
    <r>
      <rPr>
        <sz val="9"/>
        <rFont val="hyjh35j Regular"/>
        <family val="2"/>
      </rPr>
      <t>凯迪拉克</t>
    </r>
  </si>
  <si>
    <t>To:</t>
  </si>
  <si>
    <t>Fax:</t>
  </si>
  <si>
    <t>From:</t>
  </si>
  <si>
    <t>Date:2017/12/6</t>
  </si>
  <si>
    <t>Project:</t>
  </si>
  <si>
    <r>
      <rPr>
        <b/>
        <sz val="9"/>
        <color indexed="9"/>
        <rFont val="宋体"/>
        <family val="3"/>
        <charset val="134"/>
      </rPr>
      <t>编号</t>
    </r>
    <r>
      <rPr>
        <b/>
        <sz val="9"/>
        <color indexed="9"/>
        <rFont val="Arial"/>
        <family val="2"/>
      </rPr>
      <t>No.</t>
    </r>
  </si>
  <si>
    <r>
      <rPr>
        <b/>
        <sz val="9"/>
        <color indexed="9"/>
        <rFont val="宋体"/>
        <family val="3"/>
        <charset val="134"/>
      </rPr>
      <t>项目</t>
    </r>
    <r>
      <rPr>
        <b/>
        <sz val="9"/>
        <color indexed="9"/>
        <rFont val="Arial"/>
        <family val="2"/>
      </rPr>
      <t xml:space="preserve"> Item </t>
    </r>
  </si>
  <si>
    <r>
      <rPr>
        <b/>
        <sz val="9"/>
        <color indexed="9"/>
        <rFont val="宋体"/>
        <family val="3"/>
        <charset val="134"/>
      </rPr>
      <t>明细</t>
    </r>
    <r>
      <rPr>
        <b/>
        <sz val="9"/>
        <color indexed="9"/>
        <rFont val="Arial"/>
        <family val="2"/>
      </rPr>
      <t xml:space="preserve"> Description</t>
    </r>
  </si>
  <si>
    <r>
      <rPr>
        <b/>
        <sz val="9"/>
        <color indexed="9"/>
        <rFont val="宋体"/>
        <family val="3"/>
        <charset val="134"/>
      </rPr>
      <t>说明</t>
    </r>
    <r>
      <rPr>
        <b/>
        <sz val="9"/>
        <color indexed="9"/>
        <rFont val="Arial"/>
        <family val="2"/>
      </rPr>
      <t xml:space="preserve"> Remark</t>
    </r>
  </si>
  <si>
    <r>
      <rPr>
        <sz val="9"/>
        <rFont val="宋体"/>
        <family val="3"/>
        <charset val="134"/>
      </rPr>
      <t>媒体机票</t>
    </r>
    <r>
      <rPr>
        <sz val="9"/>
        <rFont val="Arial"/>
        <family val="2"/>
      </rPr>
      <t xml:space="preserve"> 
Media airfare </t>
    </r>
  </si>
  <si>
    <r>
      <rPr>
        <b/>
        <sz val="9"/>
        <color indexed="9"/>
        <rFont val="宋体"/>
        <family val="3"/>
        <charset val="134"/>
      </rPr>
      <t xml:space="preserve">总计
</t>
    </r>
    <r>
      <rPr>
        <b/>
        <sz val="9"/>
        <color indexed="9"/>
        <rFont val="Arial"/>
        <family val="2"/>
      </rPr>
      <t>Grand Total</t>
    </r>
  </si>
  <si>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</si>
  <si>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</si>
  <si>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</si>
  <si>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</si>
  <si>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</si>
  <si>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>公付房费</t>
  </si>
  <si>
    <t>实报实销</t>
  </si>
  <si>
    <t>Final Image</t>
  </si>
  <si>
    <t>固定费用</t>
  </si>
  <si>
    <t>SGM2017成都车展&amp;凯迪拉克XT5试驾</t>
  </si>
  <si>
    <t>8月23日-27日</t>
  </si>
  <si>
    <t>项目</t>
  </si>
  <si>
    <t>规格</t>
  </si>
  <si>
    <t>单价</t>
  </si>
  <si>
    <t>次数</t>
  </si>
  <si>
    <t>数量</t>
  </si>
  <si>
    <t>合计</t>
  </si>
  <si>
    <t>备注</t>
  </si>
  <si>
    <t>酒店相关：希尔顿</t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</si>
  <si>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</t>
  </si>
  <si>
    <t>8月23日大床房</t>
  </si>
  <si>
    <t>8月24日大床房</t>
  </si>
  <si>
    <t>8月25日大床房</t>
  </si>
  <si>
    <t>8月26日大床房</t>
  </si>
  <si>
    <t>工作人员标间8月22日-27日</t>
  </si>
  <si>
    <t>工作人员标间8月23日-25日</t>
  </si>
  <si>
    <t>会议室门口媒体签到台，允许背板搭建，酒店提供签到桌、桌布座椅、鲜花，酒店大堂不允许有其他竞品的相关签到物品</t>
  </si>
  <si>
    <t>300平米的纳斯卡厅  8月22日入场搭建
8月23日-26日四天会议室晚上撤场</t>
  </si>
  <si>
    <t>房内welcome package</t>
  </si>
  <si>
    <t>会议室及用餐
1、餐厅门口需放置与活动相关的指示牌，方便客人找寻。
2、酒店需事先准备自助午餐和晚餐券。酒店在媒体用餐后根据收集到的实际餐券与SGM结算费用。</t>
  </si>
  <si>
    <r>
      <t xml:space="preserve">媒体自助餐
</t>
    </r>
    <r>
      <rPr>
        <sz val="9"/>
        <color indexed="10"/>
        <rFont val="微软雅黑"/>
        <family val="2"/>
        <charset val="134"/>
      </rPr>
      <t>需</t>
    </r>
    <r>
      <rPr>
        <sz val="9"/>
        <color indexed="10"/>
        <rFont val="微软雅黑"/>
        <family val="2"/>
        <charset val="134"/>
      </rPr>
      <t>均含软饮畅饮</t>
    </r>
  </si>
  <si>
    <t>酒店自助餐
8月23日  25人25餐
8月24日  78人78餐
8月25日  75人75餐
8月26日  24人24餐</t>
  </si>
  <si>
    <t>储藏室
提供一间较大的空置会议室</t>
  </si>
  <si>
    <t>存放媒体礼品等物料</t>
  </si>
  <si>
    <t>大巴需求（根据媒体具体航班调整需求）</t>
  </si>
  <si>
    <t>8月22日 下午工作人员踩点</t>
  </si>
  <si>
    <t>考斯特（全天）</t>
  </si>
  <si>
    <t>8月23日第一批试驾媒体接机（机场-酒店）</t>
  </si>
  <si>
    <t>考斯特（仅接机）</t>
  </si>
  <si>
    <t>GL8全天</t>
  </si>
  <si>
    <t>8月24日媒体（酒店-展馆-酒店）</t>
  </si>
  <si>
    <t>大巴</t>
  </si>
  <si>
    <t>8月26日第一批试驾媒体送机（酒店-机场）</t>
  </si>
  <si>
    <t>大巴（仅送机）</t>
  </si>
  <si>
    <t>考斯特全天</t>
  </si>
  <si>
    <t>8月24日第二批试驾媒体\雪佛兰实拍媒体接机（机场--酒店）</t>
  </si>
  <si>
    <t>大巴（仅接机）</t>
  </si>
  <si>
    <t>8月25日媒体（酒店-展馆-酒店）</t>
  </si>
  <si>
    <t>80人，45座旅游大巴</t>
  </si>
  <si>
    <t>8月26日第二批试驾媒体送机（酒店-机场）</t>
  </si>
  <si>
    <t>8月25日第三批试驾媒体接机（机场-酒店）</t>
  </si>
  <si>
    <t>8月25日雪佛兰实拍媒体送机（机场-酒店-酒店）</t>
  </si>
  <si>
    <t>考斯特（仅送机）</t>
  </si>
  <si>
    <t>8月27日第三批试驾媒体送机（酒店-机场）</t>
  </si>
  <si>
    <t>媒体相关</t>
  </si>
  <si>
    <t>第一、三批试驾媒体午餐及过路过桥费用报销（以实际支出报销）（以车为单位）</t>
  </si>
  <si>
    <t>第二批试驾媒体过路过桥费用报销（以实际支出报销）（以车为单位）</t>
  </si>
  <si>
    <t>其他</t>
  </si>
  <si>
    <t>车内备品</t>
  </si>
  <si>
    <t>摄像费</t>
  </si>
  <si>
    <t>媒体交通费用报销</t>
  </si>
  <si>
    <r>
      <rPr>
        <sz val="9"/>
        <rFont val="微软雅黑"/>
        <family val="2"/>
        <charset val="134"/>
      </rPr>
      <t>总计（Net）</t>
    </r>
  </si>
  <si>
    <t>服务费</t>
  </si>
  <si>
    <t>税金</t>
  </si>
  <si>
    <r>
      <rPr>
        <b/>
        <sz val="9"/>
        <rFont val="宋体"/>
        <family val="3"/>
        <charset val="134"/>
      </rPr>
      <t>总计</t>
    </r>
  </si>
  <si>
    <t>凯迪拉克业务沟通会＋新年音乐会</t>
  </si>
  <si>
    <r>
      <rPr>
        <b/>
        <sz val="9"/>
        <color indexed="9"/>
        <rFont val="宋体"/>
        <family val="3"/>
        <charset val="134"/>
      </rPr>
      <t>单价</t>
    </r>
    <r>
      <rPr>
        <b/>
        <sz val="9"/>
        <color indexed="9"/>
        <rFont val="Arial"/>
        <family val="2"/>
      </rPr>
      <t>Unit Price</t>
    </r>
  </si>
  <si>
    <r>
      <rPr>
        <b/>
        <sz val="9"/>
        <color indexed="9"/>
        <rFont val="宋体"/>
        <family val="3"/>
        <charset val="134"/>
      </rPr>
      <t>数目</t>
    </r>
    <r>
      <rPr>
        <b/>
        <sz val="9"/>
        <color indexed="9"/>
        <rFont val="Arial"/>
        <family val="2"/>
      </rPr>
      <t>/</t>
    </r>
    <r>
      <rPr>
        <b/>
        <sz val="9"/>
        <color indexed="9"/>
        <rFont val="宋体"/>
        <family val="3"/>
        <charset val="134"/>
      </rPr>
      <t>单位</t>
    </r>
    <r>
      <rPr>
        <b/>
        <sz val="9"/>
        <color indexed="9"/>
        <rFont val="Arial"/>
        <family val="2"/>
      </rPr>
      <t xml:space="preserve"> Qty.</t>
    </r>
  </si>
  <si>
    <r>
      <rPr>
        <b/>
        <sz val="9"/>
        <color indexed="9"/>
        <rFont val="宋体"/>
        <family val="3"/>
        <charset val="134"/>
      </rPr>
      <t>小计</t>
    </r>
    <r>
      <rPr>
        <b/>
        <sz val="9"/>
        <color indexed="9"/>
        <rFont val="Arial"/>
        <family val="2"/>
      </rPr>
      <t>Total</t>
    </r>
  </si>
  <si>
    <r>
      <t xml:space="preserve"> </t>
    </r>
    <r>
      <rPr>
        <b/>
        <sz val="9"/>
        <rFont val="宋体"/>
        <family val="3"/>
        <charset val="134"/>
      </rPr>
      <t>交通</t>
    </r>
    <r>
      <rPr>
        <b/>
        <sz val="9"/>
        <rFont val="Arial"/>
        <family val="2"/>
      </rPr>
      <t xml:space="preserve">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</si>
  <si>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BJ-SH-BJ) Economy </t>
    </r>
  </si>
  <si>
    <r>
      <rPr>
        <sz val="9"/>
        <rFont val="hyjh35j Regular"/>
        <family val="2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</si>
  <si>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GZ-SH-GZ) Economy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</si>
  <si>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CD-SH-CD) Economy </t>
    </r>
  </si>
  <si>
    <r>
      <rPr>
        <sz val="9"/>
        <rFont val="宋体"/>
        <family val="3"/>
        <charset val="134"/>
      </rPr>
      <t>人次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</si>
  <si>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CQ-SH-CQ) Economy </t>
    </r>
  </si>
  <si>
    <r>
      <rPr>
        <sz val="9"/>
        <rFont val="宋体"/>
        <family val="3"/>
        <charset val="134"/>
      </rPr>
      <t xml:space="preserve">媒体机票
</t>
    </r>
    <r>
      <rPr>
        <sz val="9"/>
        <rFont val="Arial"/>
        <family val="2"/>
      </rPr>
      <t xml:space="preserve">Media airfare </t>
    </r>
  </si>
  <si>
    <r>
      <rPr>
        <sz val="9"/>
        <rFont val="宋体"/>
        <family val="3"/>
        <charset val="134"/>
      </rPr>
      <t>媒体往返机票
（</t>
    </r>
    <r>
      <rPr>
        <sz val="9"/>
        <rFont val="Arial"/>
        <family val="2"/>
      </rPr>
      <t xml:space="preserve">CS-SH-CS) Economy </t>
    </r>
  </si>
  <si>
    <t>人次</t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</si>
  <si>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
Media airfare </t>
    </r>
  </si>
  <si>
    <r>
      <rPr>
        <sz val="9"/>
        <rFont val="宋体"/>
        <family val="3"/>
        <charset val="134"/>
      </rPr>
      <t>往返机票
（</t>
    </r>
    <r>
      <rPr>
        <sz val="9"/>
        <rFont val="Arial"/>
        <family val="2"/>
      </rPr>
      <t xml:space="preserve">BJ-SH-BJ) Economy </t>
    </r>
  </si>
  <si>
    <r>
      <rPr>
        <b/>
        <sz val="9"/>
        <color indexed="9"/>
        <rFont val="微软雅黑"/>
        <family val="2"/>
        <charset val="134"/>
      </rPr>
      <t>项目</t>
    </r>
    <r>
      <rPr>
        <b/>
        <sz val="9"/>
        <color indexed="9"/>
        <rFont val="Cambria"/>
        <family val="1"/>
      </rPr>
      <t xml:space="preserve"> Item </t>
    </r>
  </si>
  <si>
    <r>
      <rPr>
        <b/>
        <sz val="9"/>
        <color indexed="9"/>
        <rFont val="微软雅黑"/>
        <family val="2"/>
        <charset val="134"/>
      </rPr>
      <t>明细</t>
    </r>
    <r>
      <rPr>
        <b/>
        <sz val="9"/>
        <color indexed="9"/>
        <rFont val="Cambria"/>
        <family val="1"/>
      </rPr>
      <t xml:space="preserve"> Description</t>
    </r>
  </si>
  <si>
    <r>
      <rPr>
        <b/>
        <sz val="9"/>
        <color indexed="9"/>
        <rFont val="微软雅黑"/>
        <family val="2"/>
        <charset val="134"/>
      </rPr>
      <t>单价</t>
    </r>
    <r>
      <rPr>
        <b/>
        <sz val="9"/>
        <color indexed="9"/>
        <rFont val="Cambria"/>
        <family val="1"/>
      </rPr>
      <t xml:space="preserve"> Unit Cost</t>
    </r>
    <phoneticPr fontId="34" type="noConversion"/>
  </si>
  <si>
    <r>
      <rPr>
        <b/>
        <sz val="9"/>
        <color indexed="9"/>
        <rFont val="微软雅黑"/>
        <family val="2"/>
        <charset val="134"/>
      </rPr>
      <t>次数</t>
    </r>
    <r>
      <rPr>
        <b/>
        <sz val="9"/>
        <color indexed="9"/>
        <rFont val="Cambria"/>
        <family val="1"/>
      </rPr>
      <t xml:space="preserve"> Time</t>
    </r>
  </si>
  <si>
    <r>
      <rPr>
        <b/>
        <sz val="9"/>
        <color indexed="9"/>
        <rFont val="微软雅黑"/>
        <family val="2"/>
        <charset val="134"/>
      </rPr>
      <t>数量</t>
    </r>
    <r>
      <rPr>
        <b/>
        <sz val="9"/>
        <color indexed="9"/>
        <rFont val="Cambria"/>
        <family val="1"/>
      </rPr>
      <t xml:space="preserve"> Qty.</t>
    </r>
  </si>
  <si>
    <r>
      <rPr>
        <b/>
        <sz val="9"/>
        <color indexed="9"/>
        <rFont val="微软雅黑"/>
        <family val="2"/>
        <charset val="134"/>
      </rPr>
      <t>合计</t>
    </r>
    <r>
      <rPr>
        <b/>
        <sz val="9"/>
        <color indexed="9"/>
        <rFont val="Cambria"/>
        <family val="1"/>
      </rPr>
      <t xml:space="preserve"> Total</t>
    </r>
  </si>
  <si>
    <r>
      <rPr>
        <b/>
        <sz val="9"/>
        <color indexed="9"/>
        <rFont val="微软雅黑"/>
        <family val="2"/>
        <charset val="134"/>
      </rPr>
      <t>备注</t>
    </r>
    <r>
      <rPr>
        <b/>
        <sz val="9"/>
        <color indexed="9"/>
        <rFont val="Cambria"/>
        <family val="1"/>
      </rPr>
      <t xml:space="preserve"> Remark</t>
    </r>
  </si>
  <si>
    <r>
      <rPr>
        <sz val="9"/>
        <rFont val="微软雅黑"/>
        <family val="2"/>
        <charset val="134"/>
      </rPr>
      <t>客房要求</t>
    </r>
    <r>
      <rPr>
        <sz val="9"/>
        <rFont val="Cambria"/>
        <family val="1"/>
      </rPr>
      <t>/Room request</t>
    </r>
    <r>
      <rPr>
        <sz val="9"/>
        <rFont val="微软雅黑"/>
        <family val="2"/>
        <charset val="134"/>
      </rPr>
      <t xml:space="preserve">：
</t>
    </r>
    <r>
      <rPr>
        <sz val="9"/>
        <rFont val="Cambria"/>
        <family val="1"/>
      </rPr>
      <t>1</t>
    </r>
    <r>
      <rPr>
        <sz val="9"/>
        <rFont val="微软雅黑"/>
        <family val="2"/>
        <charset val="134"/>
      </rPr>
      <t xml:space="preserve">、电话：开通国内长途、关闭国际长途
</t>
    </r>
    <r>
      <rPr>
        <sz val="9"/>
        <rFont val="Cambria"/>
        <family val="1"/>
      </rPr>
      <t>telephone:open the domestic , close  the international
2</t>
    </r>
    <r>
      <rPr>
        <sz val="9"/>
        <rFont val="微软雅黑"/>
        <family val="2"/>
        <charset val="134"/>
      </rPr>
      <t xml:space="preserve">、网络：可宽带上网
</t>
    </r>
    <r>
      <rPr>
        <sz val="9"/>
        <rFont val="Cambria"/>
        <family val="1"/>
      </rPr>
      <t>network: broadband Internet access
3</t>
    </r>
    <r>
      <rPr>
        <sz val="9"/>
        <rFont val="微软雅黑"/>
        <family val="2"/>
        <charset val="134"/>
      </rPr>
      <t>、关闭</t>
    </r>
    <r>
      <rPr>
        <sz val="9"/>
        <rFont val="Cambria"/>
        <family val="1"/>
      </rPr>
      <t>MINI BAR</t>
    </r>
    <r>
      <rPr>
        <sz val="9"/>
        <rFont val="微软雅黑"/>
        <family val="2"/>
        <charset val="134"/>
      </rPr>
      <t xml:space="preserve">、洗衣服务、签单权以及房间内可能有的收费项目（如收费电视等）
</t>
    </r>
    <r>
      <rPr>
        <sz val="9"/>
        <rFont val="Cambria"/>
        <family val="1"/>
      </rPr>
      <t>close MINI BAR, laundry service and the room may have charging items (e.g., pay TV, etc.)
4</t>
    </r>
    <r>
      <rPr>
        <sz val="9"/>
        <rFont val="微软雅黑"/>
        <family val="2"/>
        <charset val="134"/>
      </rPr>
      <t xml:space="preserve">、早餐：均含一早
</t>
    </r>
    <r>
      <rPr>
        <sz val="9"/>
        <rFont val="Cambria"/>
        <family val="1"/>
      </rPr>
      <t>breakfast for one person
5</t>
    </r>
    <r>
      <rPr>
        <sz val="9"/>
        <rFont val="微软雅黑"/>
        <family val="2"/>
        <charset val="134"/>
      </rPr>
      <t xml:space="preserve">、环境：干净、舒适、相对安静（尤其针是媒体）。媒体房间尽量保证大床房，房间朝向相对采光好，空气流通，无异味，房型尽量规整宽阔统一
</t>
    </r>
    <r>
      <rPr>
        <sz val="9"/>
        <rFont val="Cambria"/>
        <family val="1"/>
      </rPr>
      <t xml:space="preserve"> environment: clean, comfortable, relatively quiet (especially for the media).Keep one bed room, media room  at relatively daylighting is good, the air circulation, no peculiar smell, room neat wide unified as far as possible
6</t>
    </r>
    <r>
      <rPr>
        <sz val="9"/>
        <rFont val="微软雅黑"/>
        <family val="2"/>
        <charset val="134"/>
      </rPr>
      <t>、客房数量：确定好数量后允许再上下浮动</t>
    </r>
    <r>
      <rPr>
        <sz val="9"/>
        <rFont val="Cambria"/>
        <family val="1"/>
      </rPr>
      <t>10</t>
    </r>
    <r>
      <rPr>
        <sz val="9"/>
        <rFont val="微软雅黑"/>
        <family val="2"/>
        <charset val="134"/>
      </rPr>
      <t xml:space="preserve">％
</t>
    </r>
    <r>
      <rPr>
        <sz val="9"/>
        <rFont val="Cambria"/>
        <family val="1"/>
      </rPr>
      <t>guest room number: make sure good quantity allowed to fluctuate 10% again
7</t>
    </r>
    <r>
      <rPr>
        <sz val="9"/>
        <rFont val="微软雅黑"/>
        <family val="2"/>
        <charset val="134"/>
      </rPr>
      <t>、酒店电梯间、走廊显示屏及房间开机画面，要播放</t>
    </r>
    <r>
      <rPr>
        <sz val="9"/>
        <rFont val="Cambria"/>
        <family val="1"/>
      </rPr>
      <t>SGM</t>
    </r>
    <r>
      <rPr>
        <sz val="9"/>
        <rFont val="微软雅黑"/>
        <family val="2"/>
        <charset val="134"/>
      </rPr>
      <t>的主</t>
    </r>
    <r>
      <rPr>
        <sz val="9"/>
        <rFont val="Cambria"/>
        <family val="1"/>
      </rPr>
      <t>KV
the hotel elevator, corridor boot screen, screen and room to play SGM KV
Hotel check-in counter</t>
    </r>
    <r>
      <rPr>
        <sz val="9"/>
        <rFont val="微软雅黑"/>
        <family val="2"/>
        <charset val="134"/>
      </rPr>
      <t xml:space="preserve">：
</t>
    </r>
    <r>
      <rPr>
        <sz val="9"/>
        <rFont val="Cambria"/>
        <family val="1"/>
      </rPr>
      <t>8</t>
    </r>
    <r>
      <rPr>
        <sz val="9"/>
        <rFont val="微软雅黑"/>
        <family val="2"/>
        <charset val="134"/>
      </rPr>
      <t xml:space="preserve">、酒店大堂门口媒体签到台，允许背板搭建，酒店提供签到桌、桌布座椅、鲜花，酒店大堂不允许有其他品牌的相关签到物品
</t>
    </r>
    <r>
      <rPr>
        <sz val="9"/>
        <rFont val="Cambria"/>
        <family val="1"/>
      </rPr>
      <t>The hotel lobby entrance media check-in desk allows the back board to be set up, the hotel provides the check-in table, tablecloth seat, flowers, the hotel lobby is not allowed to have other brand related check-in items</t>
    </r>
    <phoneticPr fontId="34" type="noConversion"/>
  </si>
  <si>
    <r>
      <rPr>
        <sz val="9"/>
        <rFont val="微软雅黑"/>
        <family val="2"/>
        <charset val="134"/>
      </rPr>
      <t>公付房费</t>
    </r>
  </si>
  <si>
    <r>
      <rPr>
        <sz val="9"/>
        <rFont val="微软雅黑"/>
        <family val="2"/>
        <charset val="134"/>
      </rPr>
      <t>大床房</t>
    </r>
    <r>
      <rPr>
        <sz val="9"/>
        <rFont val="Cambria"/>
        <family val="1"/>
      </rPr>
      <t xml:space="preserve"> 
one-bed room</t>
    </r>
  </si>
  <si>
    <r>
      <rPr>
        <sz val="9"/>
        <rFont val="微软雅黑"/>
        <family val="2"/>
        <charset val="134"/>
      </rPr>
      <t xml:space="preserve">工作人员标间
</t>
    </r>
    <r>
      <rPr>
        <sz val="9"/>
        <rFont val="Cambria"/>
        <family val="1"/>
      </rPr>
      <t>Standard room</t>
    </r>
  </si>
  <si>
    <r>
      <rPr>
        <sz val="9"/>
        <rFont val="微软雅黑"/>
        <family val="2"/>
        <charset val="134"/>
      </rPr>
      <t>公关公司工作人员</t>
    </r>
    <r>
      <rPr>
        <sz val="9"/>
        <rFont val="Cambria"/>
        <family val="1"/>
      </rPr>
      <t xml:space="preserve"> 
For PR AGENCY STAFF</t>
    </r>
    <phoneticPr fontId="34" type="noConversion"/>
  </si>
  <si>
    <r>
      <rPr>
        <sz val="9"/>
        <rFont val="微软雅黑"/>
        <family val="2"/>
        <charset val="134"/>
      </rPr>
      <t>房内</t>
    </r>
    <r>
      <rPr>
        <sz val="9"/>
        <rFont val="Cambria"/>
        <family val="1"/>
      </rPr>
      <t>welcome package</t>
    </r>
    <r>
      <rPr>
        <sz val="9"/>
        <rFont val="微软雅黑"/>
        <family val="2"/>
        <charset val="134"/>
      </rPr>
      <t>：</t>
    </r>
    <r>
      <rPr>
        <sz val="9"/>
        <rFont val="Cambria"/>
        <family val="1"/>
      </rPr>
      <t>5</t>
    </r>
    <r>
      <rPr>
        <sz val="9"/>
        <rFont val="微软雅黑"/>
        <family val="2"/>
        <charset val="134"/>
      </rPr>
      <t>种甜点、</t>
    </r>
    <r>
      <rPr>
        <sz val="9"/>
        <rFont val="Cambria"/>
        <family val="1"/>
      </rPr>
      <t>5</t>
    </r>
    <r>
      <rPr>
        <sz val="9"/>
        <rFont val="微软雅黑"/>
        <family val="2"/>
        <charset val="134"/>
      </rPr>
      <t>钟水果、欢迎信、欢迎小卡片等</t>
    </r>
    <r>
      <rPr>
        <sz val="9"/>
        <rFont val="Cambria"/>
        <family val="1"/>
      </rPr>
      <t>Dessert, fruit,Welcome letter,welcome card etc</t>
    </r>
    <phoneticPr fontId="34" type="noConversion"/>
  </si>
  <si>
    <r>
      <rPr>
        <sz val="9"/>
        <rFont val="微软雅黑"/>
        <family val="2"/>
        <charset val="134"/>
      </rPr>
      <t>房内小食</t>
    </r>
    <r>
      <rPr>
        <sz val="9"/>
        <rFont val="Cambria"/>
        <family val="1"/>
      </rPr>
      <t>Welcome package</t>
    </r>
    <phoneticPr fontId="34" type="noConversion"/>
  </si>
  <si>
    <r>
      <rPr>
        <sz val="9"/>
        <rFont val="微软雅黑"/>
        <family val="2"/>
        <charset val="134"/>
      </rPr>
      <t>媒体用餐</t>
    </r>
    <r>
      <rPr>
        <sz val="9"/>
        <rFont val="Cambria"/>
        <family val="1"/>
      </rPr>
      <t>/media have dinner</t>
    </r>
    <r>
      <rPr>
        <sz val="9"/>
        <rFont val="微软雅黑"/>
        <family val="2"/>
        <charset val="134"/>
      </rPr>
      <t xml:space="preserve">：
</t>
    </r>
    <r>
      <rPr>
        <sz val="9"/>
        <rFont val="Cambria"/>
        <family val="1"/>
      </rPr>
      <t>1</t>
    </r>
    <r>
      <rPr>
        <sz val="9"/>
        <rFont val="微软雅黑"/>
        <family val="2"/>
        <charset val="134"/>
      </rPr>
      <t>、酒店需事先准备自助午餐和晚餐券。酒店在媒体用餐后根据收集到的实际餐券与</t>
    </r>
    <r>
      <rPr>
        <sz val="9"/>
        <rFont val="Cambria"/>
        <family val="1"/>
      </rPr>
      <t>SGM</t>
    </r>
    <r>
      <rPr>
        <sz val="9"/>
        <rFont val="微软雅黑"/>
        <family val="2"/>
        <charset val="134"/>
      </rPr>
      <t xml:space="preserve">结算费用。
</t>
    </r>
    <r>
      <rPr>
        <sz val="9"/>
        <rFont val="Cambria"/>
        <family val="1"/>
      </rPr>
      <t>The hotel should prepare the buffet lunch and dinner voucher in advance. The hotel will settle the fees according to the actual meal coupon and SGM after the media meal</t>
    </r>
    <phoneticPr fontId="34" type="noConversion"/>
  </si>
  <si>
    <r>
      <rPr>
        <sz val="9"/>
        <rFont val="微软雅黑"/>
        <family val="2"/>
        <charset val="134"/>
      </rPr>
      <t xml:space="preserve">外地媒体自助餐
需均含软饮畅饮
</t>
    </r>
    <r>
      <rPr>
        <sz val="9"/>
        <rFont val="Cambria"/>
        <family val="1"/>
      </rPr>
      <t>media buffet 
soft drinks should be included</t>
    </r>
    <phoneticPr fontId="34" type="noConversion"/>
  </si>
  <si>
    <r>
      <rPr>
        <sz val="9"/>
        <rFont val="微软雅黑"/>
        <family val="2"/>
        <charset val="134"/>
      </rPr>
      <t>酒店晚餐</t>
    </r>
    <r>
      <rPr>
        <sz val="9"/>
        <rFont val="Cambria"/>
        <family val="1"/>
      </rPr>
      <t>/Dinner</t>
    </r>
    <phoneticPr fontId="34" type="noConversion"/>
  </si>
  <si>
    <r>
      <t>Transportation/</t>
    </r>
    <r>
      <rPr>
        <b/>
        <sz val="11"/>
        <rFont val="微软雅黑"/>
        <family val="2"/>
        <charset val="134"/>
      </rPr>
      <t>大巴需求（根据媒体具体航班调整需求）</t>
    </r>
  </si>
  <si>
    <r>
      <rPr>
        <sz val="9"/>
        <rFont val="微软雅黑"/>
        <family val="2"/>
        <charset val="134"/>
      </rPr>
      <t>大巴车头牌</t>
    </r>
    <phoneticPr fontId="34" type="noConversion"/>
  </si>
  <si>
    <r>
      <rPr>
        <sz val="9"/>
        <rFont val="微软雅黑"/>
        <family val="2"/>
        <charset val="134"/>
      </rPr>
      <t>媒体接机牌</t>
    </r>
    <phoneticPr fontId="34" type="noConversion"/>
  </si>
  <si>
    <r>
      <rPr>
        <sz val="9"/>
        <rFont val="微软雅黑"/>
        <family val="2"/>
        <charset val="134"/>
      </rPr>
      <t>雪弗板</t>
    </r>
    <r>
      <rPr>
        <sz val="9"/>
        <rFont val="Cambria"/>
        <family val="1"/>
      </rPr>
      <t xml:space="preserve"> 500*300MM</t>
    </r>
    <phoneticPr fontId="34" type="noConversion"/>
  </si>
  <si>
    <r>
      <rPr>
        <sz val="9"/>
        <rFont val="微软雅黑"/>
        <family val="2"/>
        <charset val="134"/>
      </rPr>
      <t xml:space="preserve">工作人员踩点
</t>
    </r>
    <r>
      <rPr>
        <sz val="9"/>
        <rFont val="Cambria"/>
        <family val="1"/>
      </rPr>
      <t>The staff check</t>
    </r>
    <phoneticPr fontId="34" type="noConversion"/>
  </si>
  <si>
    <r>
      <t>19</t>
    </r>
    <r>
      <rPr>
        <sz val="9"/>
        <rFont val="微软雅黑"/>
        <family val="2"/>
        <charset val="134"/>
      </rPr>
      <t>座考斯特（全天）</t>
    </r>
    <r>
      <rPr>
        <sz val="9"/>
        <rFont val="Cambria"/>
        <family val="1"/>
      </rPr>
      <t>/Koste</t>
    </r>
  </si>
  <si>
    <r>
      <rPr>
        <sz val="9"/>
        <rFont val="微软雅黑"/>
        <family val="2"/>
        <charset val="134"/>
      </rPr>
      <t>媒体（酒店</t>
    </r>
    <r>
      <rPr>
        <sz val="9"/>
        <rFont val="Cambria"/>
        <family val="1"/>
      </rPr>
      <t>-Conference</t>
    </r>
    <r>
      <rPr>
        <sz val="9"/>
        <rFont val="微软雅黑"/>
        <family val="2"/>
        <charset val="134"/>
      </rPr>
      <t>）</t>
    </r>
    <r>
      <rPr>
        <sz val="9"/>
        <rFont val="Cambria"/>
        <family val="1"/>
      </rPr>
      <t xml:space="preserve"> </t>
    </r>
    <phoneticPr fontId="34" type="noConversion"/>
  </si>
  <si>
    <r>
      <rPr>
        <sz val="9"/>
        <rFont val="微软雅黑"/>
        <family val="2"/>
        <charset val="134"/>
      </rPr>
      <t>媒体接送机（酒店</t>
    </r>
    <r>
      <rPr>
        <sz val="9"/>
        <rFont val="Cambria"/>
        <family val="1"/>
      </rPr>
      <t>-</t>
    </r>
    <r>
      <rPr>
        <sz val="9"/>
        <rFont val="微软雅黑"/>
        <family val="2"/>
        <charset val="134"/>
      </rPr>
      <t xml:space="preserve">机场）
</t>
    </r>
    <r>
      <rPr>
        <sz val="9"/>
        <rFont val="Cambria"/>
        <family val="1"/>
      </rPr>
      <t>media pickup</t>
    </r>
    <r>
      <rPr>
        <sz val="9"/>
        <rFont val="微软雅黑"/>
        <family val="2"/>
        <charset val="134"/>
      </rPr>
      <t>（</t>
    </r>
    <r>
      <rPr>
        <sz val="9"/>
        <rFont val="Cambria"/>
        <family val="1"/>
      </rPr>
      <t>Conference-Airport</t>
    </r>
    <r>
      <rPr>
        <sz val="9"/>
        <rFont val="微软雅黑"/>
        <family val="2"/>
        <charset val="134"/>
      </rPr>
      <t>）</t>
    </r>
    <phoneticPr fontId="34" type="noConversion"/>
  </si>
  <si>
    <r>
      <rPr>
        <sz val="9"/>
        <rFont val="微软雅黑"/>
        <family val="2"/>
        <charset val="134"/>
      </rPr>
      <t>机场</t>
    </r>
    <r>
      <rPr>
        <sz val="9"/>
        <rFont val="Cambria"/>
        <family val="1"/>
      </rPr>
      <t>help</t>
    </r>
    <phoneticPr fontId="34" type="noConversion"/>
  </si>
  <si>
    <r>
      <t>About Media/</t>
    </r>
    <r>
      <rPr>
        <b/>
        <sz val="11"/>
        <rFont val="微软雅黑"/>
        <family val="2"/>
        <charset val="134"/>
      </rPr>
      <t>媒体相关</t>
    </r>
  </si>
  <si>
    <r>
      <rPr>
        <sz val="9"/>
        <rFont val="微软雅黑"/>
        <family val="2"/>
        <charset val="134"/>
      </rPr>
      <t>媒体交通费用报销</t>
    </r>
    <r>
      <rPr>
        <sz val="9"/>
        <rFont val="Cambria"/>
        <family val="1"/>
      </rPr>
      <t xml:space="preserve"> Transportation Reimbursement</t>
    </r>
    <phoneticPr fontId="34" type="noConversion"/>
  </si>
  <si>
    <r>
      <t>Others/</t>
    </r>
    <r>
      <rPr>
        <b/>
        <sz val="11"/>
        <rFont val="微软雅黑"/>
        <family val="2"/>
        <charset val="134"/>
      </rPr>
      <t>其他</t>
    </r>
  </si>
  <si>
    <r>
      <rPr>
        <sz val="9"/>
        <rFont val="微软雅黑"/>
        <family val="2"/>
        <charset val="134"/>
      </rPr>
      <t xml:space="preserve">媒体相关
</t>
    </r>
    <r>
      <rPr>
        <sz val="9"/>
        <rFont val="Cambria"/>
        <family val="1"/>
      </rPr>
      <t xml:space="preserve">Media Related
</t>
    </r>
    <r>
      <rPr>
        <sz val="9"/>
        <rFont val="微软雅黑"/>
        <family val="2"/>
        <charset val="134"/>
      </rPr>
      <t>实报实销，上限</t>
    </r>
    <r>
      <rPr>
        <sz val="9"/>
        <rFont val="Cambria"/>
        <family val="1"/>
      </rPr>
      <t>500</t>
    </r>
    <r>
      <rPr>
        <sz val="9"/>
        <rFont val="微软雅黑"/>
        <family val="2"/>
        <charset val="134"/>
      </rPr>
      <t xml:space="preserve">
</t>
    </r>
    <r>
      <rPr>
        <sz val="9"/>
        <rFont val="Cambria"/>
        <family val="1"/>
      </rPr>
      <t>Not more than 500 yuan ,Invoice reimbursement 
400</t>
    </r>
    <r>
      <rPr>
        <sz val="9"/>
        <rFont val="微软雅黑"/>
        <family val="2"/>
        <charset val="134"/>
      </rPr>
      <t xml:space="preserve">位媒体
</t>
    </r>
    <r>
      <rPr>
        <sz val="9"/>
        <rFont val="Cambria"/>
        <family val="1"/>
      </rPr>
      <t xml:space="preserve">400 media </t>
    </r>
    <phoneticPr fontId="34" type="noConversion"/>
  </si>
  <si>
    <r>
      <rPr>
        <sz val="9"/>
        <rFont val="微软雅黑"/>
        <family val="2"/>
        <charset val="134"/>
      </rPr>
      <t>酒店午餐</t>
    </r>
    <r>
      <rPr>
        <sz val="9"/>
        <rFont val="Cambria"/>
        <family val="1"/>
      </rPr>
      <t>/Dinner</t>
    </r>
    <phoneticPr fontId="34" type="noConversion"/>
  </si>
  <si>
    <t>酒店大堂
Hotel Lobby</t>
    <phoneticPr fontId="6" type="noConversion"/>
  </si>
  <si>
    <t>酒店大堂允许搭建，酒店提供签到桌、桌布座椅、鲜花，酒店大堂不允许有其他竞品的相关签到物品
Hotel lobby</t>
    <phoneticPr fontId="6" type="noConversion"/>
  </si>
  <si>
    <t>物料间Storeroom</t>
    <phoneticPr fontId="6" type="noConversion"/>
  </si>
  <si>
    <t>存放物料&amp;工作间 
Materials storage &amp; workroom</t>
    <phoneticPr fontId="6" type="noConversion"/>
  </si>
  <si>
    <t>用于存放活动物料、媒体礼品、打印机等，物料存放+工作间
Material storage and staff workroom.</t>
    <phoneticPr fontId="6" type="noConversion"/>
  </si>
  <si>
    <t>停车场Parking</t>
    <phoneticPr fontId="6" type="noConversion"/>
  </si>
  <si>
    <t>大巴 &amp; 专车</t>
    <phoneticPr fontId="6" type="noConversion"/>
  </si>
  <si>
    <t>专访会议室Meeting Room</t>
    <phoneticPr fontId="6" type="noConversion"/>
  </si>
  <si>
    <t>工作人员用餐</t>
    <phoneticPr fontId="6" type="noConversion"/>
  </si>
  <si>
    <t>搭建
Set Up</t>
    <phoneticPr fontId="6" type="noConversion"/>
  </si>
  <si>
    <t>4月9日晚入场搭建</t>
    <phoneticPr fontId="6" type="noConversion"/>
  </si>
  <si>
    <t>酒店签到台搭建&amp;高层专访室搭建</t>
    <phoneticPr fontId="34" type="noConversion"/>
  </si>
  <si>
    <r>
      <rPr>
        <sz val="9"/>
        <rFont val="微软雅黑"/>
        <family val="2"/>
        <charset val="134"/>
      </rPr>
      <t xml:space="preserve">媒体相关
</t>
    </r>
    <r>
      <rPr>
        <sz val="9"/>
        <rFont val="Cambria"/>
        <family val="1"/>
      </rPr>
      <t>Media Related
400</t>
    </r>
    <r>
      <rPr>
        <sz val="9"/>
        <rFont val="微软雅黑"/>
        <family val="2"/>
        <charset val="134"/>
      </rPr>
      <t>位媒体与</t>
    </r>
    <r>
      <rPr>
        <sz val="9"/>
        <rFont val="Cambria"/>
        <family val="1"/>
      </rPr>
      <t>20</t>
    </r>
    <r>
      <rPr>
        <sz val="9"/>
        <rFont val="微软雅黑"/>
        <family val="2"/>
        <charset val="134"/>
      </rPr>
      <t>位</t>
    </r>
    <r>
      <rPr>
        <sz val="9"/>
        <rFont val="Cambria"/>
        <family val="1"/>
      </rPr>
      <t>SGM PR</t>
    </r>
    <r>
      <rPr>
        <sz val="9"/>
        <rFont val="微软雅黑"/>
        <family val="2"/>
        <charset val="134"/>
      </rPr>
      <t xml:space="preserve">及公关公司人员陪同
</t>
    </r>
    <r>
      <rPr>
        <sz val="9"/>
        <rFont val="Cambria"/>
        <family val="1"/>
      </rPr>
      <t>400 media and 20 SGM PR &amp; agency staff</t>
    </r>
    <phoneticPr fontId="34" type="noConversion"/>
  </si>
  <si>
    <r>
      <t>Number of person:       400</t>
    </r>
    <r>
      <rPr>
        <sz val="9"/>
        <rFont val="宋体"/>
        <family val="3"/>
        <charset val="134"/>
      </rPr>
      <t>媒体，agency 20人</t>
    </r>
    <phoneticPr fontId="34" type="noConversion"/>
  </si>
  <si>
    <t>酒店内会议室</t>
    <phoneticPr fontId="34" type="noConversion"/>
  </si>
  <si>
    <t xml:space="preserve">签到搭建场地费Sign in and build </t>
    <phoneticPr fontId="6" type="noConversion"/>
  </si>
  <si>
    <t>摄像费 photography</t>
    <phoneticPr fontId="34" type="noConversion"/>
  </si>
  <si>
    <r>
      <t xml:space="preserve">Event:      </t>
    </r>
    <r>
      <rPr>
        <sz val="9"/>
        <rFont val="微软雅黑"/>
        <family val="2"/>
        <charset val="134"/>
      </rPr>
      <t>凯迪拉克全新XT5上市发布会</t>
    </r>
    <phoneticPr fontId="34" type="noConversion"/>
  </si>
  <si>
    <t>接送机、活动前后在大堂门口停放接驳大巴，请预留活动专用发车区</t>
    <phoneticPr fontId="6" type="noConversion"/>
  </si>
  <si>
    <t>免费停车，为本地媒体预留20个免费停车位</t>
    <phoneticPr fontId="6" type="noConversion"/>
  </si>
  <si>
    <t>工作人员午餐、晚餐</t>
    <phoneticPr fontId="6" type="noConversion"/>
  </si>
  <si>
    <r>
      <t>400</t>
    </r>
    <r>
      <rPr>
        <sz val="9"/>
        <rFont val="微软雅黑"/>
        <family val="2"/>
        <charset val="134"/>
      </rPr>
      <t>位媒体，</t>
    </r>
    <r>
      <rPr>
        <sz val="9"/>
        <rFont val="Cambria"/>
        <family val="1"/>
      </rPr>
      <t>54</t>
    </r>
    <r>
      <rPr>
        <sz val="9"/>
        <rFont val="微软雅黑"/>
        <family val="2"/>
        <charset val="134"/>
      </rPr>
      <t>座大巴（仅接机）</t>
    </r>
    <r>
      <rPr>
        <sz val="9"/>
        <rFont val="Cambria"/>
        <family val="1"/>
      </rPr>
      <t>/54 seat bus</t>
    </r>
    <phoneticPr fontId="34" type="noConversion"/>
  </si>
  <si>
    <r>
      <t>400</t>
    </r>
    <r>
      <rPr>
        <sz val="9"/>
        <rFont val="微软雅黑"/>
        <family val="2"/>
        <charset val="134"/>
      </rPr>
      <t>位媒体，</t>
    </r>
    <r>
      <rPr>
        <sz val="9"/>
        <rFont val="Cambria"/>
        <family val="1"/>
      </rPr>
      <t>GL8</t>
    </r>
    <r>
      <rPr>
        <sz val="9"/>
        <rFont val="微软雅黑"/>
        <family val="2"/>
        <charset val="134"/>
      </rPr>
      <t>（仅接机）</t>
    </r>
    <r>
      <rPr>
        <sz val="9"/>
        <rFont val="Cambria"/>
        <family val="1"/>
      </rPr>
      <t>/Koste</t>
    </r>
    <phoneticPr fontId="34" type="noConversion"/>
  </si>
  <si>
    <r>
      <t>400</t>
    </r>
    <r>
      <rPr>
        <sz val="9"/>
        <rFont val="微软雅黑"/>
        <family val="2"/>
        <charset val="134"/>
      </rPr>
      <t>位媒体，</t>
    </r>
    <r>
      <rPr>
        <sz val="9"/>
        <rFont val="Cambria"/>
        <family val="1"/>
      </rPr>
      <t>54</t>
    </r>
    <r>
      <rPr>
        <sz val="9"/>
        <rFont val="微软雅黑"/>
        <family val="2"/>
        <charset val="134"/>
      </rPr>
      <t>座大巴（全天）</t>
    </r>
    <r>
      <rPr>
        <sz val="9"/>
        <rFont val="Cambria"/>
        <family val="1"/>
      </rPr>
      <t>/54 seat bus</t>
    </r>
    <phoneticPr fontId="34" type="noConversion"/>
  </si>
  <si>
    <r>
      <t>400</t>
    </r>
    <r>
      <rPr>
        <sz val="9"/>
        <rFont val="微软雅黑"/>
        <family val="2"/>
        <charset val="134"/>
      </rPr>
      <t>位媒体，考斯特（全天）</t>
    </r>
    <r>
      <rPr>
        <sz val="9"/>
        <rFont val="Cambria"/>
        <family val="1"/>
      </rPr>
      <t>/Koste</t>
    </r>
    <phoneticPr fontId="34" type="noConversion"/>
  </si>
  <si>
    <r>
      <t>400</t>
    </r>
    <r>
      <rPr>
        <sz val="9"/>
        <rFont val="微软雅黑"/>
        <family val="2"/>
        <charset val="134"/>
      </rPr>
      <t>位媒体，考斯特（仅送机）</t>
    </r>
    <r>
      <rPr>
        <sz val="9"/>
        <rFont val="Cambria"/>
        <family val="1"/>
      </rPr>
      <t>/Koste</t>
    </r>
    <phoneticPr fontId="34" type="noConversion"/>
  </si>
  <si>
    <t>媒体酒店搭建物料制作及搭建：签到背板*2、签到台卡*2、签到桌花*2、指示立牌*2（媒体大巴发车区）、发光手举牌*20
领导专访物料制作物：领导及媒体桌卡*20、小桌花*3、指示立牌*1
费用含物流运输（制作物的进场、撤场、运输）及工作人员人工费、交通费</t>
    <phoneticPr fontId="6" type="noConversion"/>
  </si>
  <si>
    <t>工作人员20人，活动准备及活动日合计2天，每天用午餐、晚餐各一次</t>
    <phoneticPr fontId="6" type="noConversion"/>
  </si>
  <si>
    <t>专访茶歇
Tea Break for Exclusive Interview</t>
    <phoneticPr fontId="34" type="noConversion"/>
  </si>
  <si>
    <t>专访会议室准备饮品、点心，物料购买标准按100元/人，受邀出席媒体20人。
Preparing drinks and desserts for exclusive interview, media 20 invited and RMB100 for each.</t>
    <phoneticPr fontId="34" type="noConversion"/>
  </si>
  <si>
    <t xml:space="preserve">图片及视频形式活动记录，拍摄及制作。摄影团队6人，含摄影师2人（4,000元/人/天）、摄像2人（4,000元/人/天），分别负责工厂参观拍摄、发布会彩排及现场拍摄，图片精修1人（3,000元/人/天）现场出图、视频剪辑包装1人（3,000元/人/天），劳务费用根据过往发布会活动经验预估。
摄影团队6人活动往返机票、地面交通、住宿、用餐费用预计10,000元。
彩排拍摄，当天发布会后完成图片精修及视频剪辑，共服务3天。
摄影团队劳务费预估共7.6万元。
Official photos and videos shooting and editing. The photography team consists of 6 people, including 2 photographers (RMB4,000 /per/day), 2 video photographers (RMB4,000 /per/day), 1 picture editing person (RMB3,000 /per/day), and 1 video clip and packaging person (RMB3,000 /per/day). The labor cost is estimated according to the experience of previous new car test drive activities.
 The photography team of 6 person cost airplane tickets, ground transportation, accommodation and meals are expected to be RMB10,000.
shooting, finish all the photographing works before launch, a total of 3 days of service.
The labor cost of the photography team is estimated to be RMB76,000. </t>
    <phoneticPr fontId="34" type="noConversion"/>
  </si>
  <si>
    <t>Date:              2024.9.28</t>
    <phoneticPr fontId="34" type="noConversion"/>
  </si>
  <si>
    <r>
      <t xml:space="preserve">VENUE:         </t>
    </r>
    <r>
      <rPr>
        <sz val="9"/>
        <rFont val="宋体"/>
        <family val="3"/>
        <charset val="134"/>
      </rPr>
      <t>上海西岸</t>
    </r>
    <phoneticPr fontId="34" type="noConversion"/>
  </si>
  <si>
    <r>
      <rPr>
        <sz val="9"/>
        <rFont val="微软雅黑"/>
        <family val="2"/>
        <charset val="134"/>
      </rPr>
      <t xml:space="preserve">媒体相关
</t>
    </r>
    <r>
      <rPr>
        <sz val="9"/>
        <rFont val="Cambria"/>
        <family val="1"/>
      </rPr>
      <t>Media Related
316</t>
    </r>
    <r>
      <rPr>
        <sz val="9"/>
        <rFont val="微软雅黑"/>
        <family val="2"/>
        <charset val="134"/>
      </rPr>
      <t xml:space="preserve">位外地媒体房间
</t>
    </r>
    <r>
      <rPr>
        <sz val="9"/>
        <rFont val="Cambria"/>
        <family val="1"/>
      </rPr>
      <t>316  OTT media rooms</t>
    </r>
    <phoneticPr fontId="34" type="noConversion"/>
  </si>
  <si>
    <r>
      <rPr>
        <sz val="9"/>
        <rFont val="微软雅黑"/>
        <family val="2"/>
        <charset val="134"/>
      </rPr>
      <t xml:space="preserve">当地五星级酒店，符合上市发布会格调
媒体相关
</t>
    </r>
    <r>
      <rPr>
        <sz val="9"/>
        <rFont val="Cambria"/>
        <family val="1"/>
      </rPr>
      <t>Media Related
316</t>
    </r>
    <r>
      <rPr>
        <sz val="9"/>
        <rFont val="微软雅黑"/>
        <family val="2"/>
        <charset val="134"/>
      </rPr>
      <t xml:space="preserve">位外地媒体房间
</t>
    </r>
    <r>
      <rPr>
        <sz val="9"/>
        <rFont val="Cambria"/>
        <family val="1"/>
      </rPr>
      <t>316  OTT media rooms</t>
    </r>
    <phoneticPr fontId="34" type="noConversion"/>
  </si>
  <si>
    <r>
      <rPr>
        <sz val="9"/>
        <color indexed="8"/>
        <rFont val="微软雅黑"/>
        <family val="2"/>
        <charset val="134"/>
      </rPr>
      <t>报价为净价不含税，开具增值税专用发票可抵扣</t>
    </r>
    <r>
      <rPr>
        <sz val="9"/>
        <color indexed="8"/>
        <rFont val="Cambria"/>
        <family val="1"/>
      </rPr>
      <t>6%</t>
    </r>
    <r>
      <rPr>
        <sz val="9"/>
        <color indexed="8"/>
        <rFont val="微软雅黑"/>
        <family val="2"/>
        <charset val="134"/>
      </rPr>
      <t>税费</t>
    </r>
    <phoneticPr fontId="34" type="noConversion"/>
  </si>
  <si>
    <t>小计</t>
    <phoneticPr fontId="34" type="noConversion"/>
  </si>
  <si>
    <t>服务费</t>
    <phoneticPr fontId="34" type="noConversion"/>
  </si>
  <si>
    <t>康辉集团北京国际会议展览有限公司</t>
    <phoneticPr fontId="34" type="noConversion"/>
  </si>
  <si>
    <r>
      <t xml:space="preserve">  </t>
    </r>
    <r>
      <rPr>
        <sz val="9"/>
        <rFont val="宋体"/>
        <family val="3"/>
        <charset val="134"/>
      </rPr>
      <t>凯迪拉克全新</t>
    </r>
    <r>
      <rPr>
        <sz val="9"/>
        <rFont val="Cambria"/>
        <family val="1"/>
      </rPr>
      <t>XT5</t>
    </r>
    <r>
      <rPr>
        <sz val="9"/>
        <rFont val="宋体"/>
        <family val="3"/>
        <charset val="134"/>
      </rPr>
      <t>上市发布会</t>
    </r>
    <phoneticPr fontId="34" type="noConversion"/>
  </si>
  <si>
    <r>
      <rPr>
        <sz val="9"/>
        <color indexed="8"/>
        <rFont val="微软雅黑"/>
        <family val="2"/>
        <charset val="134"/>
      </rPr>
      <t>优惠报价为净价不含税，开具增值税专用发票可抵扣</t>
    </r>
    <r>
      <rPr>
        <sz val="9"/>
        <color indexed="8"/>
        <rFont val="Cambria"/>
        <family val="1"/>
      </rPr>
      <t>6%</t>
    </r>
    <r>
      <rPr>
        <sz val="9"/>
        <color indexed="8"/>
        <rFont val="微软雅黑"/>
        <family val="2"/>
        <charset val="134"/>
      </rPr>
      <t>税费</t>
    </r>
    <phoneticPr fontId="34" type="noConversion"/>
  </si>
  <si>
    <t>含税报价</t>
    <phoneticPr fontId="34" type="noConversion"/>
  </si>
  <si>
    <r>
      <rPr>
        <sz val="9"/>
        <rFont val="宋体"/>
        <family val="3"/>
        <charset val="134"/>
      </rPr>
      <t>增值税专用发票税费</t>
    </r>
    <r>
      <rPr>
        <sz val="9"/>
        <rFont val="Cambria"/>
        <family val="1"/>
      </rPr>
      <t>6%</t>
    </r>
    <phoneticPr fontId="34" type="noConversion"/>
  </si>
  <si>
    <t>上海前滩香格里拉大酒店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</si>
</sst>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#,##0_ "/>
  </numFmts>
  <fonts count="45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9"/>
      <name val="微软雅黑"/>
      <family val="2"/>
      <charset val="134"/>
    </font>
    <font>
      <b/>
      <sz val="9"/>
      <color indexed="9"/>
      <name val="Arial"/>
      <family val="2"/>
    </font>
    <font>
      <sz val="12"/>
      <name val="Arial"/>
      <family val="2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0"/>
      <name val="Verdana"/>
      <family val="2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hyjh35j Regular"/>
      <family val="2"/>
    </font>
    <font>
      <b/>
      <sz val="9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9"/>
      <name val="微软雅黑"/>
      <family val="2"/>
      <charset val="134"/>
    </font>
    <font>
      <sz val="9"/>
      <name val="Cambria"/>
      <family val="1"/>
    </font>
    <font>
      <b/>
      <sz val="9"/>
      <color indexed="9"/>
      <name val="Cambria"/>
      <family val="1"/>
    </font>
    <font>
      <b/>
      <sz val="11"/>
      <name val="Cambria"/>
      <family val="1"/>
    </font>
    <font>
      <sz val="9"/>
      <color indexed="8"/>
      <name val="Cambria"/>
      <family val="1"/>
    </font>
    <font>
      <sz val="11"/>
      <color theme="1"/>
      <name val="宋体"/>
      <family val="3"/>
      <charset val="134"/>
      <scheme val="minor"/>
    </font>
    <font>
      <sz val="9"/>
      <color indexed="8"/>
      <name val="Cambria"/>
      <family val="2"/>
      <charset val="134"/>
    </font>
    <font>
      <sz val="9"/>
      <name val="Cambria"/>
      <family val="3"/>
      <charset val="134"/>
    </font>
    <font>
      <b/>
      <sz val="11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1" fillId="0" borderId="0"/>
    <xf numFmtId="0" fontId="33" fillId="0" borderId="0"/>
    <xf numFmtId="0" fontId="24" fillId="0" borderId="0" applyNumberFormat="0" applyBorder="0" applyAlignment="0" applyProtection="0">
      <alignment vertical="center"/>
    </xf>
    <xf numFmtId="0" fontId="12" fillId="2" borderId="0" applyNumberFormat="0" applyBorder="0" applyProtection="0">
      <alignment vertical="center"/>
    </xf>
    <xf numFmtId="0" fontId="12" fillId="3" borderId="0" applyNumberFormat="0" applyBorder="0" applyProtection="0">
      <alignment vertical="center"/>
    </xf>
    <xf numFmtId="0" fontId="12" fillId="4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6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12" fillId="8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11" fillId="16" borderId="0" applyNumberFormat="0" applyBorder="0" applyProtection="0">
      <alignment vertical="center"/>
    </xf>
    <xf numFmtId="0" fontId="11" fillId="17" borderId="0" applyNumberFormat="0" applyBorder="0" applyProtection="0">
      <alignment vertical="center"/>
    </xf>
    <xf numFmtId="0" fontId="11" fillId="18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9" borderId="0" applyNumberFormat="0" applyBorder="0" applyProtection="0">
      <alignment vertical="center"/>
    </xf>
    <xf numFmtId="0" fontId="19" fillId="3" borderId="0" applyNumberFormat="0" applyBorder="0" applyProtection="0">
      <alignment vertical="center"/>
    </xf>
    <xf numFmtId="0" fontId="27" fillId="20" borderId="1" applyNumberFormat="0" applyProtection="0">
      <alignment vertical="center"/>
    </xf>
    <xf numFmtId="0" fontId="15" fillId="21" borderId="2" applyNumberForma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0" fontId="28" fillId="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29" fillId="0" borderId="3" applyNumberFormat="0" applyProtection="0">
      <alignment vertical="center"/>
    </xf>
    <xf numFmtId="0" fontId="30" fillId="0" borderId="4" applyNumberFormat="0" applyProtection="0">
      <alignment vertical="center"/>
    </xf>
    <xf numFmtId="0" fontId="18" fillId="0" borderId="5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23" fillId="0" borderId="6" applyNumberFormat="0" applyProtection="0">
      <alignment vertical="center"/>
    </xf>
    <xf numFmtId="0" fontId="20" fillId="22" borderId="0" applyNumberFormat="0" applyBorder="0" applyProtection="0">
      <alignment vertical="center"/>
    </xf>
    <xf numFmtId="0" fontId="25" fillId="0" borderId="0"/>
    <xf numFmtId="0" fontId="33" fillId="23" borderId="7" applyNumberFormat="0" applyProtection="0">
      <alignment vertical="center"/>
    </xf>
    <xf numFmtId="0" fontId="16" fillId="20" borderId="8" applyNumberFormat="0" applyProtection="0">
      <alignment vertical="center"/>
    </xf>
    <xf numFmtId="0" fontId="17" fillId="0" borderId="0"/>
    <xf numFmtId="0" fontId="21" fillId="0" borderId="0" applyNumberFormat="0" applyBorder="0" applyProtection="0">
      <alignment vertical="center"/>
    </xf>
    <xf numFmtId="0" fontId="13" fillId="0" borderId="9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4" fillId="0" borderId="0"/>
    <xf numFmtId="0" fontId="17" fillId="0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2"/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40" fontId="1" fillId="0" borderId="0" xfId="2" applyNumberFormat="1" applyAlignment="1">
      <alignment horizontal="right" vertical="center"/>
    </xf>
    <xf numFmtId="0" fontId="1" fillId="0" borderId="0" xfId="2" applyAlignment="1">
      <alignment horizontal="center" vertical="center"/>
    </xf>
    <xf numFmtId="49" fontId="1" fillId="0" borderId="10" xfId="2" applyNumberFormat="1" applyBorder="1" applyAlignment="1">
      <alignment horizontal="left" vertical="top"/>
    </xf>
    <xf numFmtId="0" fontId="1" fillId="24" borderId="10" xfId="2" applyFill="1" applyBorder="1" applyAlignment="1">
      <alignment horizontal="left" vertical="top"/>
    </xf>
    <xf numFmtId="40" fontId="1" fillId="24" borderId="10" xfId="2" applyNumberFormat="1" applyFill="1" applyBorder="1" applyAlignment="1">
      <alignment horizontal="right"/>
    </xf>
    <xf numFmtId="0" fontId="1" fillId="24" borderId="10" xfId="2" applyFill="1" applyBorder="1" applyAlignment="1">
      <alignment horizontal="left" vertical="top" wrapText="1"/>
    </xf>
    <xf numFmtId="49" fontId="1" fillId="0" borderId="11" xfId="2" applyNumberFormat="1" applyBorder="1" applyAlignment="1">
      <alignment horizontal="left" vertical="top"/>
    </xf>
    <xf numFmtId="0" fontId="3" fillId="24" borderId="10" xfId="2" applyFont="1" applyFill="1" applyBorder="1" applyAlignment="1">
      <alignment horizontal="left" vertical="top"/>
    </xf>
    <xf numFmtId="40" fontId="1" fillId="24" borderId="11" xfId="2" applyNumberFormat="1" applyFill="1" applyBorder="1" applyAlignment="1">
      <alignment horizontal="right"/>
    </xf>
    <xf numFmtId="0" fontId="4" fillId="25" borderId="12" xfId="0" applyFont="1" applyFill="1" applyBorder="1">
      <alignment vertical="center"/>
    </xf>
    <xf numFmtId="0" fontId="4" fillId="25" borderId="13" xfId="0" applyFont="1" applyFill="1" applyBorder="1">
      <alignment vertical="center"/>
    </xf>
    <xf numFmtId="40" fontId="4" fillId="25" borderId="13" xfId="32" applyNumberFormat="1" applyFont="1" applyFill="1" applyBorder="1" applyAlignment="1">
      <alignment horizontal="right" vertical="center"/>
    </xf>
    <xf numFmtId="40" fontId="4" fillId="25" borderId="14" xfId="32" applyNumberFormat="1" applyFont="1" applyFill="1" applyBorder="1" applyAlignment="1">
      <alignment horizontal="right" vertical="center"/>
    </xf>
    <xf numFmtId="0" fontId="2" fillId="21" borderId="15" xfId="0" applyFont="1" applyFill="1" applyBorder="1" applyAlignment="1">
      <alignment horizontal="left" vertical="center"/>
    </xf>
    <xf numFmtId="0" fontId="2" fillId="21" borderId="10" xfId="0" applyFont="1" applyFill="1" applyBorder="1">
      <alignment vertical="center"/>
    </xf>
    <xf numFmtId="40" fontId="2" fillId="21" borderId="16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left" vertical="center" wrapText="1"/>
      <protection hidden="1"/>
    </xf>
    <xf numFmtId="0" fontId="1" fillId="0" borderId="17" xfId="53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hidden="1"/>
    </xf>
    <xf numFmtId="40" fontId="1" fillId="0" borderId="17" xfId="32" applyNumberFormat="1" applyFont="1" applyFill="1" applyBorder="1" applyAlignment="1">
      <alignment horizontal="right" vertical="center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40" fontId="1" fillId="0" borderId="16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2" fillId="26" borderId="15" xfId="0" applyFont="1" applyFill="1" applyBorder="1" applyAlignment="1">
      <alignment horizontal="left" vertical="center"/>
    </xf>
    <xf numFmtId="40" fontId="2" fillId="26" borderId="16" xfId="0" applyNumberFormat="1" applyFont="1" applyFill="1" applyBorder="1" applyAlignment="1">
      <alignment horizontal="right" vertical="center"/>
    </xf>
    <xf numFmtId="0" fontId="5" fillId="0" borderId="19" xfId="0" applyFont="1" applyBorder="1">
      <alignment vertical="center"/>
    </xf>
    <xf numFmtId="0" fontId="5" fillId="0" borderId="10" xfId="0" applyFont="1" applyBorder="1">
      <alignment vertical="center"/>
    </xf>
    <xf numFmtId="40" fontId="5" fillId="0" borderId="10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40" fontId="5" fillId="0" borderId="16" xfId="0" applyNumberFormat="1" applyFont="1" applyBorder="1">
      <alignment vertical="center"/>
    </xf>
    <xf numFmtId="40" fontId="4" fillId="27" borderId="16" xfId="3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left" vertical="center"/>
    </xf>
    <xf numFmtId="177" fontId="3" fillId="24" borderId="0" xfId="0" applyNumberFormat="1" applyFont="1" applyFill="1" applyAlignment="1">
      <alignment horizontal="center" vertical="center"/>
    </xf>
    <xf numFmtId="0" fontId="3" fillId="24" borderId="0" xfId="0" applyFont="1" applyFill="1" applyAlignment="1">
      <alignment vertical="center" wrapText="1"/>
    </xf>
    <xf numFmtId="57" fontId="3" fillId="24" borderId="0" xfId="0" applyNumberFormat="1" applyFont="1" applyFill="1" applyAlignment="1">
      <alignment horizontal="left" vertical="center"/>
    </xf>
    <xf numFmtId="0" fontId="7" fillId="24" borderId="20" xfId="0" applyFont="1" applyFill="1" applyBorder="1" applyAlignment="1">
      <alignment horizontal="center" vertical="center" wrapText="1"/>
    </xf>
    <xf numFmtId="177" fontId="7" fillId="24" borderId="20" xfId="0" applyNumberFormat="1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3" fillId="21" borderId="20" xfId="0" applyFont="1" applyFill="1" applyBorder="1" applyAlignment="1">
      <alignment horizontal="center" vertical="center" wrapText="1"/>
    </xf>
    <xf numFmtId="58" fontId="3" fillId="0" borderId="20" xfId="0" applyNumberFormat="1" applyFont="1" applyBorder="1" applyAlignment="1">
      <alignment horizontal="left" vertical="center" wrapText="1"/>
    </xf>
    <xf numFmtId="177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177" fontId="9" fillId="0" borderId="20" xfId="0" applyNumberFormat="1" applyFont="1" applyBorder="1" applyAlignment="1">
      <alignment horizontal="center" vertical="center"/>
    </xf>
    <xf numFmtId="0" fontId="3" fillId="21" borderId="2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 readingOrder="1"/>
    </xf>
    <xf numFmtId="177" fontId="3" fillId="0" borderId="22" xfId="0" applyNumberFormat="1" applyFont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177" fontId="10" fillId="7" borderId="20" xfId="0" applyNumberFormat="1" applyFont="1" applyFill="1" applyBorder="1" applyAlignment="1">
      <alignment horizontal="center" vertical="center"/>
    </xf>
    <xf numFmtId="177" fontId="2" fillId="17" borderId="20" xfId="0" applyNumberFormat="1" applyFont="1" applyFill="1" applyBorder="1" applyAlignment="1">
      <alignment horizontal="center" vertical="center"/>
    </xf>
    <xf numFmtId="0" fontId="3" fillId="24" borderId="0" xfId="52" applyFont="1" applyFill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3" fillId="24" borderId="0" xfId="52" applyFont="1" applyFill="1">
      <alignment vertical="center"/>
    </xf>
    <xf numFmtId="49" fontId="37" fillId="0" borderId="10" xfId="2" applyNumberFormat="1" applyFont="1" applyBorder="1" applyAlignment="1">
      <alignment horizontal="left" vertical="center"/>
    </xf>
    <xf numFmtId="0" fontId="37" fillId="24" borderId="10" xfId="2" applyFont="1" applyFill="1" applyBorder="1" applyAlignment="1">
      <alignment horizontal="left" vertical="center"/>
    </xf>
    <xf numFmtId="0" fontId="37" fillId="24" borderId="10" xfId="2" applyFont="1" applyFill="1" applyBorder="1" applyAlignment="1">
      <alignment horizontal="center" vertical="center"/>
    </xf>
    <xf numFmtId="40" fontId="37" fillId="24" borderId="10" xfId="2" applyNumberFormat="1" applyFont="1" applyFill="1" applyBorder="1" applyAlignment="1">
      <alignment horizontal="right" vertical="center"/>
    </xf>
    <xf numFmtId="0" fontId="38" fillId="25" borderId="13" xfId="52" applyFont="1" applyFill="1" applyBorder="1" applyAlignment="1">
      <alignment horizontal="center" vertical="center"/>
    </xf>
    <xf numFmtId="0" fontId="37" fillId="21" borderId="20" xfId="52" applyFont="1" applyFill="1" applyBorder="1" applyAlignment="1">
      <alignment horizontal="center" vertical="center" wrapText="1"/>
    </xf>
    <xf numFmtId="0" fontId="37" fillId="21" borderId="20" xfId="52" applyFont="1" applyFill="1" applyBorder="1" applyAlignment="1">
      <alignment horizontal="left" vertical="center" wrapText="1"/>
    </xf>
    <xf numFmtId="58" fontId="37" fillId="0" borderId="20" xfId="52" applyNumberFormat="1" applyFont="1" applyBorder="1" applyAlignment="1">
      <alignment horizontal="left" vertical="center" wrapText="1"/>
    </xf>
    <xf numFmtId="177" fontId="37" fillId="0" borderId="20" xfId="52" applyNumberFormat="1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 wrapText="1"/>
    </xf>
    <xf numFmtId="0" fontId="37" fillId="0" borderId="23" xfId="52" applyFont="1" applyBorder="1" applyAlignment="1">
      <alignment vertical="center" wrapText="1"/>
    </xf>
    <xf numFmtId="0" fontId="37" fillId="0" borderId="20" xfId="52" applyFont="1" applyBorder="1" applyAlignment="1">
      <alignment horizontal="center" vertical="center"/>
    </xf>
    <xf numFmtId="0" fontId="37" fillId="0" borderId="22" xfId="52" applyFont="1" applyBorder="1" applyAlignment="1">
      <alignment horizontal="left" vertical="center" wrapText="1"/>
    </xf>
    <xf numFmtId="0" fontId="37" fillId="0" borderId="21" xfId="52" applyFont="1" applyBorder="1" applyAlignment="1">
      <alignment horizontal="center" vertical="center" wrapText="1"/>
    </xf>
    <xf numFmtId="0" fontId="37" fillId="0" borderId="20" xfId="52" applyFont="1" applyBorder="1" applyAlignment="1">
      <alignment horizontal="left" vertical="center" wrapText="1"/>
    </xf>
    <xf numFmtId="0" fontId="37" fillId="0" borderId="20" xfId="52" applyFont="1" applyBorder="1" applyAlignment="1">
      <alignment vertical="center" wrapText="1"/>
    </xf>
    <xf numFmtId="0" fontId="37" fillId="0" borderId="20" xfId="52" applyFont="1" applyBorder="1" applyAlignment="1">
      <alignment horizontal="left" vertical="center" wrapText="1" readingOrder="1"/>
    </xf>
    <xf numFmtId="177" fontId="37" fillId="28" borderId="20" xfId="52" applyNumberFormat="1" applyFont="1" applyFill="1" applyBorder="1" applyAlignment="1">
      <alignment horizontal="center" vertical="center"/>
    </xf>
    <xf numFmtId="0" fontId="37" fillId="24" borderId="20" xfId="52" applyFont="1" applyFill="1" applyBorder="1" applyAlignment="1">
      <alignment vertical="center" wrapText="1"/>
    </xf>
    <xf numFmtId="0" fontId="37" fillId="24" borderId="0" xfId="52" applyFont="1" applyFill="1">
      <alignment vertical="center"/>
    </xf>
    <xf numFmtId="0" fontId="37" fillId="24" borderId="0" xfId="52" applyFont="1" applyFill="1" applyAlignment="1">
      <alignment horizontal="left" vertical="center"/>
    </xf>
    <xf numFmtId="177" fontId="37" fillId="24" borderId="0" xfId="52" applyNumberFormat="1" applyFont="1" applyFill="1" applyAlignment="1">
      <alignment horizontal="center" vertical="center"/>
    </xf>
    <xf numFmtId="0" fontId="37" fillId="24" borderId="0" xfId="52" applyFont="1" applyFill="1" applyAlignment="1">
      <alignment vertical="center" wrapText="1"/>
    </xf>
    <xf numFmtId="38" fontId="3" fillId="0" borderId="20" xfId="52" applyNumberFormat="1" applyFont="1" applyBorder="1" applyAlignment="1">
      <alignment horizontal="center" vertical="center"/>
    </xf>
    <xf numFmtId="0" fontId="3" fillId="0" borderId="20" xfId="52" applyFont="1" applyBorder="1" applyAlignment="1">
      <alignment horizontal="left" vertical="center" wrapText="1"/>
    </xf>
    <xf numFmtId="0" fontId="3" fillId="29" borderId="20" xfId="52" applyFont="1" applyFill="1" applyBorder="1" applyAlignment="1">
      <alignment vertical="center" wrapText="1"/>
    </xf>
    <xf numFmtId="38" fontId="3" fillId="0" borderId="21" xfId="52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29" borderId="20" xfId="52" applyFont="1" applyFill="1" applyBorder="1" applyAlignment="1">
      <alignment horizontal="left" vertical="center" wrapText="1"/>
    </xf>
    <xf numFmtId="38" fontId="3" fillId="29" borderId="20" xfId="52" applyNumberFormat="1" applyFont="1" applyFill="1" applyBorder="1" applyAlignment="1">
      <alignment horizontal="center" vertical="center"/>
    </xf>
    <xf numFmtId="38" fontId="3" fillId="29" borderId="20" xfId="0" applyNumberFormat="1" applyFont="1" applyFill="1" applyBorder="1" applyAlignment="1">
      <alignment horizontal="center" vertical="center"/>
    </xf>
    <xf numFmtId="14" fontId="3" fillId="29" borderId="20" xfId="52" applyNumberFormat="1" applyFont="1" applyFill="1" applyBorder="1" applyAlignment="1">
      <alignment vertical="center" wrapText="1"/>
    </xf>
    <xf numFmtId="38" fontId="3" fillId="0" borderId="20" xfId="0" applyNumberFormat="1" applyFont="1" applyBorder="1" applyAlignment="1">
      <alignment horizontal="center" vertical="center"/>
    </xf>
    <xf numFmtId="38" fontId="3" fillId="29" borderId="21" xfId="52" applyNumberFormat="1" applyFont="1" applyFill="1" applyBorder="1" applyAlignment="1">
      <alignment horizontal="center" vertical="center"/>
    </xf>
    <xf numFmtId="0" fontId="3" fillId="0" borderId="20" xfId="52" applyFont="1" applyBorder="1" applyAlignment="1">
      <alignment horizontal="center" vertical="center" wrapText="1"/>
    </xf>
    <xf numFmtId="0" fontId="3" fillId="0" borderId="31" xfId="59" applyFont="1" applyBorder="1" applyAlignment="1">
      <alignment horizontal="left" vertical="center" wrapText="1"/>
    </xf>
    <xf numFmtId="0" fontId="3" fillId="0" borderId="20" xfId="59" applyFont="1" applyBorder="1" applyAlignment="1">
      <alignment horizontal="left" vertical="center" wrapText="1"/>
    </xf>
    <xf numFmtId="14" fontId="3" fillId="0" borderId="20" xfId="59" applyNumberFormat="1" applyFont="1" applyBorder="1" applyAlignment="1">
      <alignment horizontal="left" vertical="center" wrapText="1"/>
    </xf>
    <xf numFmtId="38" fontId="3" fillId="0" borderId="20" xfId="59" applyNumberFormat="1" applyFont="1" applyBorder="1" applyAlignment="1">
      <alignment horizontal="center" vertical="center"/>
    </xf>
    <xf numFmtId="14" fontId="3" fillId="0" borderId="20" xfId="52" applyNumberFormat="1" applyFont="1" applyBorder="1" applyAlignment="1">
      <alignment horizontal="left" vertical="center" wrapText="1"/>
    </xf>
    <xf numFmtId="0" fontId="3" fillId="0" borderId="20" xfId="52" applyFont="1" applyBorder="1" applyAlignment="1">
      <alignment vertical="center" wrapText="1"/>
    </xf>
    <xf numFmtId="0" fontId="3" fillId="0" borderId="21" xfId="59" applyFont="1" applyBorder="1" applyAlignment="1">
      <alignment horizontal="left" vertical="center" wrapText="1"/>
    </xf>
    <xf numFmtId="177" fontId="3" fillId="0" borderId="20" xfId="59" applyNumberFormat="1" applyFont="1" applyBorder="1" applyAlignment="1">
      <alignment horizontal="center" vertical="center"/>
    </xf>
    <xf numFmtId="0" fontId="3" fillId="0" borderId="20" xfId="59" applyFont="1" applyBorder="1" applyAlignment="1">
      <alignment horizontal="center" vertical="center"/>
    </xf>
    <xf numFmtId="0" fontId="3" fillId="0" borderId="22" xfId="59" applyFont="1" applyBorder="1" applyAlignment="1">
      <alignment horizontal="left" vertical="center" wrapText="1"/>
    </xf>
    <xf numFmtId="40" fontId="6" fillId="24" borderId="10" xfId="2" applyNumberFormat="1" applyFont="1" applyFill="1" applyBorder="1" applyAlignment="1">
      <alignment horizontal="right" vertical="center"/>
    </xf>
    <xf numFmtId="14" fontId="37" fillId="24" borderId="10" xfId="2" applyNumberFormat="1" applyFont="1" applyFill="1" applyBorder="1" applyAlignment="1">
      <alignment horizontal="right" vertical="center"/>
    </xf>
    <xf numFmtId="0" fontId="42" fillId="7" borderId="20" xfId="52" applyFont="1" applyFill="1" applyBorder="1" applyAlignment="1">
      <alignment horizontal="center" vertical="center"/>
    </xf>
    <xf numFmtId="0" fontId="40" fillId="7" borderId="20" xfId="52" applyFont="1" applyFill="1" applyBorder="1" applyAlignment="1">
      <alignment horizontal="center" vertical="center"/>
    </xf>
    <xf numFmtId="58" fontId="37" fillId="0" borderId="26" xfId="52" applyNumberFormat="1" applyFont="1" applyBorder="1" applyAlignment="1">
      <alignment horizontal="left" vertical="center" wrapText="1"/>
    </xf>
    <xf numFmtId="58" fontId="37" fillId="0" borderId="28" xfId="52" applyNumberFormat="1" applyFont="1" applyBorder="1" applyAlignment="1">
      <alignment horizontal="left" vertical="center" wrapText="1"/>
    </xf>
    <xf numFmtId="58" fontId="37" fillId="0" borderId="23" xfId="52" applyNumberFormat="1" applyFont="1" applyBorder="1" applyAlignment="1">
      <alignment horizontal="left" vertical="center" wrapText="1"/>
    </xf>
    <xf numFmtId="58" fontId="37" fillId="0" borderId="30" xfId="52" applyNumberFormat="1" applyFont="1" applyBorder="1" applyAlignment="1">
      <alignment horizontal="left" vertical="center" wrapText="1"/>
    </xf>
    <xf numFmtId="0" fontId="39" fillId="21" borderId="20" xfId="52" applyFont="1" applyFill="1" applyBorder="1" applyAlignment="1">
      <alignment horizontal="left" vertical="center" wrapText="1"/>
    </xf>
    <xf numFmtId="0" fontId="37" fillId="0" borderId="20" xfId="52" applyFont="1" applyBorder="1" applyAlignment="1">
      <alignment horizontal="left" vertical="center" wrapText="1"/>
    </xf>
    <xf numFmtId="0" fontId="37" fillId="0" borderId="31" xfId="52" applyFont="1" applyBorder="1" applyAlignment="1">
      <alignment horizontal="left" vertical="center" wrapText="1"/>
    </xf>
    <xf numFmtId="0" fontId="37" fillId="0" borderId="25" xfId="52" applyFont="1" applyBorder="1" applyAlignment="1">
      <alignment horizontal="left" vertical="center" wrapText="1"/>
    </xf>
    <xf numFmtId="0" fontId="37" fillId="0" borderId="20" xfId="52" applyFont="1" applyBorder="1" applyAlignment="1">
      <alignment horizontal="center" vertical="center" wrapText="1"/>
    </xf>
    <xf numFmtId="0" fontId="37" fillId="24" borderId="10" xfId="2" applyFont="1" applyFill="1" applyBorder="1" applyAlignment="1">
      <alignment horizontal="center" vertical="center"/>
    </xf>
    <xf numFmtId="58" fontId="37" fillId="0" borderId="27" xfId="52" applyNumberFormat="1" applyFont="1" applyBorder="1" applyAlignment="1">
      <alignment horizontal="left" vertical="center" wrapText="1"/>
    </xf>
    <xf numFmtId="58" fontId="37" fillId="0" borderId="29" xfId="52" applyNumberFormat="1" applyFont="1" applyBorder="1" applyAlignment="1">
      <alignment horizontal="left" vertical="center" wrapText="1"/>
    </xf>
    <xf numFmtId="58" fontId="37" fillId="0" borderId="31" xfId="52" applyNumberFormat="1" applyFont="1" applyBorder="1" applyAlignment="1">
      <alignment horizontal="left" vertical="center" wrapText="1"/>
    </xf>
    <xf numFmtId="58" fontId="37" fillId="0" borderId="25" xfId="52" applyNumberFormat="1" applyFont="1" applyBorder="1" applyAlignment="1">
      <alignment horizontal="left" vertical="center" wrapText="1"/>
    </xf>
    <xf numFmtId="0" fontId="6" fillId="0" borderId="24" xfId="52" applyFont="1" applyBorder="1" applyAlignment="1">
      <alignment horizontal="center" vertical="center" wrapText="1"/>
    </xf>
    <xf numFmtId="0" fontId="37" fillId="0" borderId="24" xfId="52" applyFont="1" applyBorder="1" applyAlignment="1">
      <alignment horizontal="center" vertical="center" wrapText="1"/>
    </xf>
    <xf numFmtId="0" fontId="37" fillId="0" borderId="25" xfId="52" applyFont="1" applyBorder="1" applyAlignment="1">
      <alignment horizontal="center" vertical="center" wrapText="1"/>
    </xf>
    <xf numFmtId="0" fontId="3" fillId="0" borderId="24" xfId="52" applyFont="1" applyBorder="1" applyAlignment="1">
      <alignment horizontal="left" vertical="center" wrapText="1"/>
    </xf>
    <xf numFmtId="0" fontId="37" fillId="0" borderId="24" xfId="52" applyFont="1" applyBorder="1" applyAlignment="1">
      <alignment horizontal="left" vertical="center" wrapText="1"/>
    </xf>
    <xf numFmtId="0" fontId="2" fillId="17" borderId="20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58" fontId="3" fillId="0" borderId="20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/>
    </xf>
    <xf numFmtId="0" fontId="8" fillId="21" borderId="20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9" borderId="0" xfId="0" applyFont="1" applyFill="1" applyAlignment="1">
      <alignment horizontal="center" vertical="center"/>
    </xf>
    <xf numFmtId="0" fontId="3" fillId="24" borderId="0" xfId="0" applyFont="1" applyFill="1" applyAlignment="1">
      <alignment horizontal="left" vertical="center" wrapText="1"/>
    </xf>
    <xf numFmtId="0" fontId="7" fillId="24" borderId="20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left" vertical="center" wrapText="1"/>
    </xf>
    <xf numFmtId="0" fontId="4" fillId="27" borderId="15" xfId="0" applyFont="1" applyFill="1" applyBorder="1" applyAlignment="1">
      <alignment horizontal="right" vertical="center" wrapText="1"/>
    </xf>
    <xf numFmtId="0" fontId="4" fillId="27" borderId="17" xfId="0" applyFont="1" applyFill="1" applyBorder="1" applyAlignment="1">
      <alignment horizontal="right" vertical="center"/>
    </xf>
    <xf numFmtId="0" fontId="1" fillId="24" borderId="10" xfId="2" applyFill="1" applyBorder="1" applyAlignment="1">
      <alignment horizontal="center" vertical="top"/>
    </xf>
    <xf numFmtId="176" fontId="4" fillId="25" borderId="13" xfId="0" applyNumberFormat="1" applyFont="1" applyFill="1" applyBorder="1">
      <alignment vertical="center"/>
    </xf>
    <xf numFmtId="0" fontId="4" fillId="25" borderId="13" xfId="0" applyFont="1" applyFill="1" applyBorder="1">
      <alignment vertical="center"/>
    </xf>
    <xf numFmtId="0" fontId="2" fillId="26" borderId="17" xfId="0" applyFont="1" applyFill="1" applyBorder="1" applyAlignment="1">
      <alignment horizontal="right" vertical="center"/>
    </xf>
    <xf numFmtId="0" fontId="43" fillId="24" borderId="20" xfId="52" applyFont="1" applyFill="1" applyBorder="1" applyAlignment="1">
      <alignment horizontal="center" vertical="center"/>
    </xf>
    <xf numFmtId="0" fontId="37" fillId="24" borderId="20" xfId="52" applyFont="1" applyFill="1" applyBorder="1" applyAlignment="1">
      <alignment horizontal="center" vertical="center"/>
    </xf>
    <xf numFmtId="177" fontId="37" fillId="24" borderId="20" xfId="52" applyNumberFormat="1" applyFont="1" applyFill="1" applyBorder="1" applyAlignment="1">
      <alignment horizontal="center" vertical="center"/>
    </xf>
    <xf numFmtId="0" fontId="6" fillId="24" borderId="20" xfId="52" applyFont="1" applyFill="1" applyBorder="1" applyAlignment="1">
      <alignment horizontal="center" vertical="center"/>
    </xf>
    <xf numFmtId="0" fontId="44" fillId="21" borderId="20" xfId="52" applyFont="1" applyFill="1" applyBorder="1" applyAlignment="1">
      <alignment horizontal="left" vertical="center" wrapText="1"/>
    </xf>
    <xf numFmtId="0" fontId="40" fillId="0" borderId="20" xfId="52" applyFont="1" applyFill="1" applyBorder="1" applyAlignment="1">
      <alignment horizontal="center" vertical="center"/>
    </xf>
    <xf numFmtId="177" fontId="37" fillId="0" borderId="20" xfId="52" applyNumberFormat="1" applyFont="1" applyFill="1" applyBorder="1" applyAlignment="1">
      <alignment horizontal="center" vertical="center"/>
    </xf>
  </cellXfs>
  <cellStyles count="60">
    <cellStyle name="_ET_STYLE_NoName_00_" xfId="1" xr:uid="{00000000-0005-0000-0000-000000000000}"/>
    <cellStyle name="0,0_x000a__x000a_NA_x000a__x000a_" xfId="2" xr:uid="{00000000-0005-0000-0000-000001000000}"/>
    <cellStyle name="0,0_x000d__x000a_NA_x000d__x000a_ 2" xfId="3" xr:uid="{00000000-0005-0000-0000-000002000000}"/>
    <cellStyle name="0,0_x005f_x000d__x005f_x000a_NA_x005f_x000d__x005f_x000a_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40% - Accent1" xfId="11" xr:uid="{00000000-0005-0000-0000-00000A000000}"/>
    <cellStyle name="40% - Accent2" xfId="12" xr:uid="{00000000-0005-0000-0000-00000B000000}"/>
    <cellStyle name="40% - Accent3" xfId="13" xr:uid="{00000000-0005-0000-0000-00000C000000}"/>
    <cellStyle name="40% - Accent4" xfId="14" xr:uid="{00000000-0005-0000-0000-00000D000000}"/>
    <cellStyle name="40% - Accent5" xfId="15" xr:uid="{00000000-0005-0000-0000-00000E000000}"/>
    <cellStyle name="40% - Accent6" xfId="16" xr:uid="{00000000-0005-0000-0000-00000F000000}"/>
    <cellStyle name="60% - Accent1" xfId="17" xr:uid="{00000000-0005-0000-0000-000010000000}"/>
    <cellStyle name="60% - Accent2" xfId="18" xr:uid="{00000000-0005-0000-0000-000011000000}"/>
    <cellStyle name="60% - Accent3" xfId="19" xr:uid="{00000000-0005-0000-0000-000012000000}"/>
    <cellStyle name="60% - Accent4" xfId="20" xr:uid="{00000000-0005-0000-0000-000013000000}"/>
    <cellStyle name="60% - Accent5" xfId="21" xr:uid="{00000000-0005-0000-0000-000014000000}"/>
    <cellStyle name="60% - Accent6" xfId="22" xr:uid="{00000000-0005-0000-0000-000015000000}"/>
    <cellStyle name="Accent1" xfId="23" xr:uid="{00000000-0005-0000-0000-000016000000}"/>
    <cellStyle name="Accent2" xfId="24" xr:uid="{00000000-0005-0000-0000-000017000000}"/>
    <cellStyle name="Accent3" xfId="25" xr:uid="{00000000-0005-0000-0000-000018000000}"/>
    <cellStyle name="Accent4" xfId="26" xr:uid="{00000000-0005-0000-0000-000019000000}"/>
    <cellStyle name="Accent5" xfId="27" xr:uid="{00000000-0005-0000-0000-00001A000000}"/>
    <cellStyle name="Accent6" xfId="28" xr:uid="{00000000-0005-0000-0000-00001B000000}"/>
    <cellStyle name="Bad" xfId="29" xr:uid="{00000000-0005-0000-0000-00001C000000}"/>
    <cellStyle name="Calculation" xfId="30" xr:uid="{00000000-0005-0000-0000-00001D000000}"/>
    <cellStyle name="Check Cell" xfId="31" xr:uid="{00000000-0005-0000-0000-00001E000000}"/>
    <cellStyle name="Currency 2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 2" xfId="43" xr:uid="{00000000-0005-0000-0000-00002B000000}"/>
    <cellStyle name="Note" xfId="44" xr:uid="{00000000-0005-0000-0000-00002C000000}"/>
    <cellStyle name="Output" xfId="45" xr:uid="{00000000-0005-0000-0000-00002D000000}"/>
    <cellStyle name="Standard_budget BMW Deal…ng 20070530.xls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  <cellStyle name="差_ATSL试驾活动" xfId="50" xr:uid="{00000000-0005-0000-0000-000032000000}"/>
    <cellStyle name="差_Copy of Copy of ATSL上市发布会+试驾 旅行社SOW (第三轮）" xfId="51" xr:uid="{00000000-0005-0000-0000-000033000000}"/>
    <cellStyle name="常规" xfId="0" builtinId="0"/>
    <cellStyle name="常规 2" xfId="52" xr:uid="{00000000-0005-0000-0000-000034000000}"/>
    <cellStyle name="常规 3" xfId="59" xr:uid="{00000000-0005-0000-0000-000035000000}"/>
    <cellStyle name="常规_Sheet1" xfId="53" xr:uid="{00000000-0005-0000-0000-000036000000}"/>
    <cellStyle name="好_ATSL试驾活动" xfId="54" xr:uid="{00000000-0005-0000-0000-000037000000}"/>
    <cellStyle name="好_Copy of Copy of ATSL上市发布会+试驾 旅行社SOW (第三轮）" xfId="55" xr:uid="{00000000-0005-0000-0000-000038000000}"/>
    <cellStyle name="千位分隔" xfId="32" builtinId="3"/>
    <cellStyle name="样式 1" xfId="56" xr:uid="{00000000-0005-0000-0000-000039000000}"/>
    <cellStyle name="样式 1 2" xfId="57" xr:uid="{00000000-0005-0000-0000-00003A000000}"/>
    <cellStyle name="一般_Sheet1" xfId="58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view="pageBreakPreview" topLeftCell="A31" zoomScale="70" zoomScaleNormal="80" zoomScaleSheetLayoutView="70" workbookViewId="0">
      <selection activeCell="H35" sqref="H35"/>
    </sheetView>
  </sheetViews>
  <sheetFormatPr defaultColWidth="19.75" defaultRowHeight="13"/>
  <cols>
    <col min="1" max="1" width="31.5" style="87" customWidth="1"/>
    <col min="2" max="2" width="17.5" style="88" hidden="1" customWidth="1"/>
    <col min="3" max="3" width="31.75" style="88" bestFit="1" customWidth="1"/>
    <col min="4" max="4" width="12.83203125" style="89" customWidth="1"/>
    <col min="5" max="5" width="10.08203125" style="89" customWidth="1"/>
    <col min="6" max="6" width="12.08203125" style="89" customWidth="1"/>
    <col min="7" max="7" width="11" style="89" customWidth="1"/>
    <col min="8" max="8" width="53.75" style="90" customWidth="1"/>
    <col min="9" max="16384" width="19.75" style="67"/>
  </cols>
  <sheetData>
    <row r="1" spans="1:8" ht="32.15" customHeight="1">
      <c r="A1" s="68" t="s">
        <v>142</v>
      </c>
      <c r="B1" s="69"/>
      <c r="C1" s="69"/>
      <c r="D1" s="70"/>
      <c r="E1" s="126"/>
      <c r="F1" s="126"/>
      <c r="G1" s="126"/>
      <c r="H1" s="113" t="s">
        <v>163</v>
      </c>
    </row>
    <row r="2" spans="1:8">
      <c r="A2" s="68" t="s">
        <v>156</v>
      </c>
      <c r="B2" s="69"/>
      <c r="C2" s="69"/>
      <c r="D2" s="70"/>
      <c r="E2" s="126"/>
      <c r="F2" s="126"/>
      <c r="G2" s="126"/>
      <c r="H2" s="71" t="s">
        <v>164</v>
      </c>
    </row>
    <row r="3" spans="1:8">
      <c r="A3" s="68" t="s">
        <v>157</v>
      </c>
      <c r="B3" s="69"/>
      <c r="C3" s="69"/>
      <c r="D3" s="70"/>
      <c r="E3" s="126"/>
      <c r="F3" s="126"/>
      <c r="G3" s="126"/>
      <c r="H3" s="114">
        <v>45553</v>
      </c>
    </row>
    <row r="4" spans="1:8" ht="14.25" customHeight="1">
      <c r="A4" s="68" t="s">
        <v>16</v>
      </c>
      <c r="B4" s="69"/>
      <c r="C4" s="69"/>
      <c r="D4" s="70"/>
      <c r="E4" s="126"/>
      <c r="F4" s="126"/>
      <c r="G4" s="126"/>
      <c r="H4" s="71"/>
    </row>
    <row r="5" spans="1:8">
      <c r="A5" s="68" t="s">
        <v>138</v>
      </c>
      <c r="B5" s="69"/>
      <c r="C5" s="69"/>
      <c r="D5" s="70"/>
      <c r="E5" s="126"/>
      <c r="F5" s="126"/>
      <c r="G5" s="126"/>
      <c r="H5" s="71"/>
    </row>
    <row r="6" spans="1:8" s="38" customFormat="1" ht="13.5">
      <c r="A6" s="72" t="s">
        <v>94</v>
      </c>
      <c r="B6" s="72"/>
      <c r="C6" s="72" t="s">
        <v>95</v>
      </c>
      <c r="D6" s="72" t="s">
        <v>96</v>
      </c>
      <c r="E6" s="72" t="s">
        <v>97</v>
      </c>
      <c r="F6" s="72" t="s">
        <v>98</v>
      </c>
      <c r="G6" s="72" t="s">
        <v>99</v>
      </c>
      <c r="H6" s="72" t="s">
        <v>100</v>
      </c>
    </row>
    <row r="7" spans="1:8" s="65" customFormat="1" ht="22.5" customHeight="1">
      <c r="A7" s="165" t="s">
        <v>168</v>
      </c>
      <c r="B7" s="121"/>
      <c r="C7" s="121"/>
      <c r="D7" s="121"/>
      <c r="E7" s="121"/>
      <c r="F7" s="121"/>
      <c r="G7" s="73"/>
      <c r="H7" s="74"/>
    </row>
    <row r="8" spans="1:8" s="66" customFormat="1" ht="86.25" customHeight="1">
      <c r="A8" s="122" t="s">
        <v>101</v>
      </c>
      <c r="B8" s="125" t="s">
        <v>102</v>
      </c>
      <c r="C8" s="75" t="s">
        <v>103</v>
      </c>
      <c r="D8" s="76">
        <v>1000</v>
      </c>
      <c r="E8" s="76">
        <v>1</v>
      </c>
      <c r="F8" s="76">
        <v>316</v>
      </c>
      <c r="G8" s="76">
        <f>D8*E8*F8</f>
        <v>316000</v>
      </c>
      <c r="H8" s="77" t="s">
        <v>159</v>
      </c>
    </row>
    <row r="9" spans="1:8" s="66" customFormat="1" ht="409.5" customHeight="1">
      <c r="A9" s="122"/>
      <c r="B9" s="125"/>
      <c r="C9" s="75" t="s">
        <v>104</v>
      </c>
      <c r="D9" s="76">
        <v>1000</v>
      </c>
      <c r="E9" s="76">
        <v>2</v>
      </c>
      <c r="F9" s="76">
        <v>10</v>
      </c>
      <c r="G9" s="76">
        <f>D9*E9*F9</f>
        <v>20000</v>
      </c>
      <c r="H9" s="77" t="s">
        <v>105</v>
      </c>
    </row>
    <row r="10" spans="1:8" s="66" customFormat="1" ht="81.650000000000006" customHeight="1">
      <c r="A10" s="78" t="s">
        <v>106</v>
      </c>
      <c r="B10" s="77" t="s">
        <v>107</v>
      </c>
      <c r="C10" s="75" t="s">
        <v>107</v>
      </c>
      <c r="D10" s="76">
        <v>100</v>
      </c>
      <c r="E10" s="79">
        <v>1</v>
      </c>
      <c r="F10" s="79">
        <v>316</v>
      </c>
      <c r="G10" s="76">
        <f>D10*E10*F10</f>
        <v>31600</v>
      </c>
      <c r="H10" s="77" t="s">
        <v>158</v>
      </c>
    </row>
    <row r="11" spans="1:8" s="66" customFormat="1" ht="81.650000000000006" customHeight="1">
      <c r="A11" s="103" t="s">
        <v>140</v>
      </c>
      <c r="B11" s="104" t="s">
        <v>125</v>
      </c>
      <c r="C11" s="105" t="s">
        <v>135</v>
      </c>
      <c r="D11" s="91">
        <v>0</v>
      </c>
      <c r="E11" s="106">
        <v>2</v>
      </c>
      <c r="F11" s="106">
        <v>1</v>
      </c>
      <c r="G11" s="91">
        <f t="shared" ref="G11:G15" si="0">D11*E11*F11</f>
        <v>0</v>
      </c>
      <c r="H11" s="104" t="s">
        <v>126</v>
      </c>
    </row>
    <row r="12" spans="1:8" s="66" customFormat="1" ht="81.650000000000006" customHeight="1">
      <c r="A12" s="92" t="s">
        <v>127</v>
      </c>
      <c r="B12" s="104" t="s">
        <v>128</v>
      </c>
      <c r="C12" s="107"/>
      <c r="D12" s="91">
        <v>0</v>
      </c>
      <c r="E12" s="91">
        <v>2</v>
      </c>
      <c r="F12" s="91">
        <v>1</v>
      </c>
      <c r="G12" s="91">
        <f t="shared" si="0"/>
        <v>0</v>
      </c>
      <c r="H12" s="108" t="s">
        <v>129</v>
      </c>
    </row>
    <row r="13" spans="1:8" s="66" customFormat="1" ht="81.650000000000006" customHeight="1">
      <c r="A13" s="109" t="s">
        <v>130</v>
      </c>
      <c r="B13" s="109" t="s">
        <v>131</v>
      </c>
      <c r="C13" s="104" t="s">
        <v>143</v>
      </c>
      <c r="D13" s="91">
        <v>0</v>
      </c>
      <c r="E13" s="110">
        <v>1</v>
      </c>
      <c r="F13" s="110">
        <v>1</v>
      </c>
      <c r="G13" s="111">
        <f t="shared" si="0"/>
        <v>0</v>
      </c>
      <c r="H13" s="109" t="s">
        <v>144</v>
      </c>
    </row>
    <row r="14" spans="1:8" s="66" customFormat="1" ht="81.650000000000006" customHeight="1">
      <c r="A14" s="104" t="s">
        <v>132</v>
      </c>
      <c r="B14" s="109"/>
      <c r="C14" s="104"/>
      <c r="D14" s="91">
        <v>10000</v>
      </c>
      <c r="E14" s="110">
        <v>1</v>
      </c>
      <c r="F14" s="110">
        <v>1</v>
      </c>
      <c r="G14" s="94">
        <f t="shared" si="0"/>
        <v>10000</v>
      </c>
      <c r="H14" s="109" t="s">
        <v>139</v>
      </c>
    </row>
    <row r="15" spans="1:8" s="66" customFormat="1" ht="81.650000000000006" customHeight="1">
      <c r="A15" s="112" t="s">
        <v>153</v>
      </c>
      <c r="B15" s="109"/>
      <c r="C15" s="104"/>
      <c r="D15" s="91">
        <v>100</v>
      </c>
      <c r="E15" s="110">
        <v>1</v>
      </c>
      <c r="F15" s="110">
        <v>20</v>
      </c>
      <c r="G15" s="94">
        <f t="shared" si="0"/>
        <v>2000</v>
      </c>
      <c r="H15" s="109" t="s">
        <v>154</v>
      </c>
    </row>
    <row r="16" spans="1:8" s="66" customFormat="1" ht="81.650000000000006" customHeight="1">
      <c r="A16" s="80" t="s">
        <v>108</v>
      </c>
      <c r="B16" s="81" t="s">
        <v>109</v>
      </c>
      <c r="C16" s="82" t="s">
        <v>124</v>
      </c>
      <c r="D16" s="76">
        <v>200</v>
      </c>
      <c r="E16" s="76">
        <v>1</v>
      </c>
      <c r="F16" s="79">
        <v>420</v>
      </c>
      <c r="G16" s="76">
        <f>D16*E16*F16</f>
        <v>84000</v>
      </c>
      <c r="H16" s="77" t="s">
        <v>137</v>
      </c>
    </row>
    <row r="17" spans="1:8" s="66" customFormat="1" ht="167.25" customHeight="1">
      <c r="A17" s="80" t="s">
        <v>108</v>
      </c>
      <c r="B17" s="81" t="s">
        <v>109</v>
      </c>
      <c r="C17" s="82" t="s">
        <v>110</v>
      </c>
      <c r="D17" s="76">
        <v>300</v>
      </c>
      <c r="E17" s="76">
        <v>1</v>
      </c>
      <c r="F17" s="79">
        <v>420</v>
      </c>
      <c r="G17" s="76">
        <f>D17*E17*F17</f>
        <v>126000</v>
      </c>
      <c r="H17" s="77" t="s">
        <v>137</v>
      </c>
    </row>
    <row r="18" spans="1:8" s="66" customFormat="1">
      <c r="A18" s="95" t="s">
        <v>133</v>
      </c>
      <c r="B18" s="95" t="s">
        <v>133</v>
      </c>
      <c r="C18" s="96" t="s">
        <v>145</v>
      </c>
      <c r="D18" s="97">
        <v>180</v>
      </c>
      <c r="E18" s="98">
        <v>1</v>
      </c>
      <c r="F18" s="97">
        <v>20</v>
      </c>
      <c r="G18" s="94">
        <f t="shared" ref="G18" si="1">D18*E18*F18</f>
        <v>3600</v>
      </c>
      <c r="H18" s="99" t="s">
        <v>152</v>
      </c>
    </row>
    <row r="19" spans="1:8" s="65" customFormat="1" ht="14.25" customHeight="1">
      <c r="A19" s="121" t="s">
        <v>111</v>
      </c>
      <c r="B19" s="121"/>
      <c r="C19" s="121"/>
      <c r="D19" s="121"/>
      <c r="E19" s="121"/>
      <c r="F19" s="121"/>
      <c r="G19" s="73"/>
      <c r="H19" s="74"/>
    </row>
    <row r="20" spans="1:8" s="65" customFormat="1">
      <c r="A20" s="122" t="s">
        <v>112</v>
      </c>
      <c r="B20" s="122"/>
      <c r="C20" s="82"/>
      <c r="D20" s="76">
        <v>30</v>
      </c>
      <c r="E20" s="76">
        <v>1</v>
      </c>
      <c r="F20" s="76">
        <v>20</v>
      </c>
      <c r="G20" s="76">
        <f t="shared" ref="G20:G28" si="2">D20*E20*F20</f>
        <v>600</v>
      </c>
      <c r="H20" s="82"/>
    </row>
    <row r="21" spans="1:8" s="65" customFormat="1" ht="21" customHeight="1">
      <c r="A21" s="123" t="s">
        <v>113</v>
      </c>
      <c r="B21" s="124"/>
      <c r="C21" s="82" t="s">
        <v>114</v>
      </c>
      <c r="D21" s="76">
        <v>100</v>
      </c>
      <c r="E21" s="76">
        <v>1</v>
      </c>
      <c r="F21" s="76">
        <v>20</v>
      </c>
      <c r="G21" s="76">
        <f t="shared" si="2"/>
        <v>2000</v>
      </c>
      <c r="H21" s="82"/>
    </row>
    <row r="22" spans="1:8" s="65" customFormat="1" ht="32.25" customHeight="1">
      <c r="A22" s="122" t="s">
        <v>115</v>
      </c>
      <c r="B22" s="122"/>
      <c r="C22" s="82" t="s">
        <v>116</v>
      </c>
      <c r="D22" s="76">
        <v>2200</v>
      </c>
      <c r="E22" s="76">
        <v>1</v>
      </c>
      <c r="F22" s="76">
        <v>1</v>
      </c>
      <c r="G22" s="76">
        <f t="shared" si="2"/>
        <v>2200</v>
      </c>
      <c r="H22" s="82"/>
    </row>
    <row r="23" spans="1:8" s="66" customFormat="1" ht="30" customHeight="1">
      <c r="A23" s="117" t="s">
        <v>117</v>
      </c>
      <c r="B23" s="118"/>
      <c r="C23" s="82" t="s">
        <v>148</v>
      </c>
      <c r="D23" s="76">
        <v>2200</v>
      </c>
      <c r="E23" s="76">
        <v>1</v>
      </c>
      <c r="F23" s="76">
        <v>10</v>
      </c>
      <c r="G23" s="76">
        <f t="shared" si="2"/>
        <v>22000</v>
      </c>
      <c r="H23" s="83"/>
    </row>
    <row r="24" spans="1:8" s="66" customFormat="1" ht="30" customHeight="1">
      <c r="A24" s="119"/>
      <c r="B24" s="120"/>
      <c r="C24" s="82" t="s">
        <v>149</v>
      </c>
      <c r="D24" s="76">
        <v>2000</v>
      </c>
      <c r="E24" s="76">
        <v>1</v>
      </c>
      <c r="F24" s="76">
        <v>10</v>
      </c>
      <c r="G24" s="76">
        <f t="shared" si="2"/>
        <v>20000</v>
      </c>
      <c r="H24" s="83"/>
    </row>
    <row r="25" spans="1:8" s="66" customFormat="1" ht="30" customHeight="1">
      <c r="A25" s="117" t="s">
        <v>118</v>
      </c>
      <c r="B25" s="118"/>
      <c r="C25" s="82" t="s">
        <v>146</v>
      </c>
      <c r="D25" s="76">
        <v>1300</v>
      </c>
      <c r="E25" s="76">
        <v>1</v>
      </c>
      <c r="F25" s="76">
        <v>25</v>
      </c>
      <c r="G25" s="76">
        <f t="shared" si="2"/>
        <v>32500</v>
      </c>
      <c r="H25" s="82"/>
    </row>
    <row r="26" spans="1:8" s="66" customFormat="1" ht="30" customHeight="1">
      <c r="A26" s="127"/>
      <c r="B26" s="128"/>
      <c r="C26" s="82" t="s">
        <v>147</v>
      </c>
      <c r="D26" s="76">
        <v>800</v>
      </c>
      <c r="E26" s="76">
        <v>1</v>
      </c>
      <c r="F26" s="76">
        <v>20</v>
      </c>
      <c r="G26" s="76">
        <f t="shared" ref="G26" si="3">D26*E26*F26</f>
        <v>16000</v>
      </c>
      <c r="H26" s="82"/>
    </row>
    <row r="27" spans="1:8" s="66" customFormat="1" ht="30" customHeight="1">
      <c r="A27" s="119"/>
      <c r="B27" s="120"/>
      <c r="C27" s="82" t="s">
        <v>150</v>
      </c>
      <c r="D27" s="76">
        <v>1000</v>
      </c>
      <c r="E27" s="76">
        <v>1</v>
      </c>
      <c r="F27" s="76">
        <v>30</v>
      </c>
      <c r="G27" s="76">
        <f t="shared" si="2"/>
        <v>30000</v>
      </c>
      <c r="H27" s="82"/>
    </row>
    <row r="28" spans="1:8" s="66" customFormat="1" ht="30" customHeight="1">
      <c r="A28" s="129" t="s">
        <v>119</v>
      </c>
      <c r="B28" s="130"/>
      <c r="C28" s="82"/>
      <c r="D28" s="76">
        <v>800</v>
      </c>
      <c r="E28" s="76">
        <v>1</v>
      </c>
      <c r="F28" s="76">
        <v>8</v>
      </c>
      <c r="G28" s="76">
        <f t="shared" si="2"/>
        <v>6400</v>
      </c>
      <c r="H28" s="82"/>
    </row>
    <row r="29" spans="1:8" s="66" customFormat="1" ht="16.5" customHeight="1">
      <c r="A29" s="121" t="s">
        <v>120</v>
      </c>
      <c r="B29" s="121"/>
      <c r="C29" s="121"/>
      <c r="D29" s="121"/>
      <c r="E29" s="121"/>
      <c r="F29" s="121"/>
      <c r="G29" s="73"/>
      <c r="H29" s="73"/>
    </row>
    <row r="30" spans="1:8" s="66" customFormat="1" ht="101.15" customHeight="1">
      <c r="A30" s="135" t="s">
        <v>121</v>
      </c>
      <c r="B30" s="124"/>
      <c r="C30" s="84"/>
      <c r="D30" s="76">
        <v>500</v>
      </c>
      <c r="E30" s="76">
        <v>1</v>
      </c>
      <c r="F30" s="76">
        <v>400</v>
      </c>
      <c r="G30" s="76">
        <f>D30*E30*F30</f>
        <v>200000</v>
      </c>
      <c r="H30" s="77" t="s">
        <v>123</v>
      </c>
    </row>
    <row r="31" spans="1:8" s="66" customFormat="1" ht="16.5" customHeight="1">
      <c r="A31" s="121" t="s">
        <v>122</v>
      </c>
      <c r="B31" s="121"/>
      <c r="C31" s="121"/>
      <c r="D31" s="121"/>
      <c r="E31" s="121"/>
      <c r="F31" s="121"/>
      <c r="G31" s="73"/>
      <c r="H31" s="73"/>
    </row>
    <row r="32" spans="1:8" s="66" customFormat="1" ht="93.75" customHeight="1">
      <c r="A32" s="93" t="s">
        <v>134</v>
      </c>
      <c r="B32" s="93"/>
      <c r="C32" s="93" t="s">
        <v>136</v>
      </c>
      <c r="D32" s="100">
        <v>50000</v>
      </c>
      <c r="E32" s="97">
        <v>1</v>
      </c>
      <c r="F32" s="91">
        <v>1</v>
      </c>
      <c r="G32" s="101">
        <f>D32*E32*F32</f>
        <v>50000</v>
      </c>
      <c r="H32" s="92" t="s">
        <v>151</v>
      </c>
    </row>
    <row r="33" spans="1:8" s="66" customFormat="1" ht="153" customHeight="1">
      <c r="A33" s="134" t="s">
        <v>141</v>
      </c>
      <c r="B33" s="124"/>
      <c r="C33" s="84"/>
      <c r="D33" s="76">
        <v>76000</v>
      </c>
      <c r="E33" s="76">
        <v>1</v>
      </c>
      <c r="F33" s="76">
        <v>1</v>
      </c>
      <c r="G33" s="76">
        <f>D33*E33*F33</f>
        <v>76000</v>
      </c>
      <c r="H33" s="102" t="s">
        <v>155</v>
      </c>
    </row>
    <row r="34" spans="1:8" s="66" customFormat="1" ht="30.75" customHeight="1">
      <c r="A34" s="131" t="s">
        <v>161</v>
      </c>
      <c r="B34" s="132"/>
      <c r="C34" s="132"/>
      <c r="D34" s="132"/>
      <c r="E34" s="132"/>
      <c r="F34" s="133"/>
      <c r="G34" s="76">
        <f>SUM(G8:G33)</f>
        <v>1050900</v>
      </c>
      <c r="H34" s="77"/>
    </row>
    <row r="35" spans="1:8" s="66" customFormat="1" ht="30.75" customHeight="1">
      <c r="A35" s="131" t="s">
        <v>162</v>
      </c>
      <c r="B35" s="132"/>
      <c r="C35" s="132"/>
      <c r="D35" s="132"/>
      <c r="E35" s="132"/>
      <c r="F35" s="133"/>
      <c r="G35" s="76">
        <f>G34*0.1</f>
        <v>105090</v>
      </c>
      <c r="H35" s="77"/>
    </row>
    <row r="36" spans="1:8">
      <c r="A36" s="166" t="s">
        <v>160</v>
      </c>
      <c r="B36" s="166"/>
      <c r="C36" s="166"/>
      <c r="D36" s="166"/>
      <c r="E36" s="166"/>
      <c r="F36" s="166"/>
      <c r="G36" s="167">
        <f>G34+G35</f>
        <v>1155990</v>
      </c>
      <c r="H36" s="86"/>
    </row>
    <row r="37" spans="1:8">
      <c r="A37" s="115" t="s">
        <v>165</v>
      </c>
      <c r="B37" s="116"/>
      <c r="C37" s="116"/>
      <c r="D37" s="116"/>
      <c r="E37" s="116"/>
      <c r="F37" s="116"/>
      <c r="G37" s="85">
        <v>1050000</v>
      </c>
      <c r="H37" s="86"/>
    </row>
    <row r="38" spans="1:8">
      <c r="A38" s="161" t="s">
        <v>167</v>
      </c>
      <c r="B38" s="162"/>
      <c r="C38" s="162"/>
      <c r="D38" s="162"/>
      <c r="E38" s="162"/>
      <c r="F38" s="162"/>
      <c r="G38" s="163">
        <f>G37*0.06</f>
        <v>63000</v>
      </c>
      <c r="H38" s="86"/>
    </row>
    <row r="39" spans="1:8">
      <c r="A39" s="164" t="s">
        <v>166</v>
      </c>
      <c r="B39" s="162"/>
      <c r="C39" s="162"/>
      <c r="D39" s="162"/>
      <c r="E39" s="162"/>
      <c r="F39" s="162"/>
      <c r="G39" s="163">
        <f>G37+G38</f>
        <v>1113000</v>
      </c>
      <c r="H39" s="86"/>
    </row>
  </sheetData>
  <mergeCells count="25">
    <mergeCell ref="A30:B30"/>
    <mergeCell ref="A35:F35"/>
    <mergeCell ref="A38:F38"/>
    <mergeCell ref="A39:F39"/>
    <mergeCell ref="E1:G1"/>
    <mergeCell ref="E2:G2"/>
    <mergeCell ref="E3:G3"/>
    <mergeCell ref="E4:G4"/>
    <mergeCell ref="E5:G5"/>
    <mergeCell ref="A37:F37"/>
    <mergeCell ref="A23:B24"/>
    <mergeCell ref="A7:F7"/>
    <mergeCell ref="A19:F19"/>
    <mergeCell ref="A22:B22"/>
    <mergeCell ref="A20:B20"/>
    <mergeCell ref="A21:B21"/>
    <mergeCell ref="A8:A9"/>
    <mergeCell ref="B8:B9"/>
    <mergeCell ref="A25:B27"/>
    <mergeCell ref="A28:B28"/>
    <mergeCell ref="A36:F36"/>
    <mergeCell ref="A34:F34"/>
    <mergeCell ref="A31:F31"/>
    <mergeCell ref="A33:B33"/>
    <mergeCell ref="A29:F29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topLeftCell="A13" workbookViewId="0">
      <selection activeCell="H10" sqref="H10"/>
    </sheetView>
  </sheetViews>
  <sheetFormatPr defaultColWidth="19.75" defaultRowHeight="13"/>
  <cols>
    <col min="1" max="1" width="30.08203125" style="41" customWidth="1" collapsed="1"/>
    <col min="2" max="2" width="17.5" style="42" customWidth="1" collapsed="1"/>
    <col min="3" max="3" width="31.75" style="42" bestFit="1" customWidth="1"/>
    <col min="4" max="7" width="12.08203125" style="43" customWidth="1"/>
    <col min="8" max="8" width="11.5" style="44" customWidth="1"/>
    <col min="9" max="16384" width="19.75" style="41"/>
  </cols>
  <sheetData>
    <row r="1" spans="1:8" ht="46" customHeight="1">
      <c r="A1" s="151"/>
      <c r="B1" s="151"/>
      <c r="C1" s="151"/>
    </row>
    <row r="2" spans="1:8" ht="32.15" customHeight="1">
      <c r="A2" s="42" t="s">
        <v>13</v>
      </c>
      <c r="B2" s="152" t="s">
        <v>22</v>
      </c>
      <c r="C2" s="152"/>
      <c r="D2" s="152"/>
      <c r="E2" s="152"/>
    </row>
    <row r="3" spans="1:8">
      <c r="A3" s="42" t="s">
        <v>14</v>
      </c>
      <c r="B3" s="45" t="s">
        <v>23</v>
      </c>
    </row>
    <row r="4" spans="1:8">
      <c r="A4" s="42" t="s">
        <v>15</v>
      </c>
    </row>
    <row r="5" spans="1:8" ht="9.75" hidden="1" customHeight="1">
      <c r="A5" s="42" t="s">
        <v>16</v>
      </c>
    </row>
    <row r="6" spans="1:8" hidden="1">
      <c r="A6" s="42" t="s">
        <v>17</v>
      </c>
    </row>
    <row r="7" spans="1:8" s="38" customFormat="1" ht="13.5">
      <c r="A7" s="153" t="s">
        <v>24</v>
      </c>
      <c r="B7" s="153"/>
      <c r="C7" s="46" t="s">
        <v>25</v>
      </c>
      <c r="D7" s="47" t="s">
        <v>26</v>
      </c>
      <c r="E7" s="47" t="s">
        <v>27</v>
      </c>
      <c r="F7" s="47" t="s">
        <v>28</v>
      </c>
      <c r="G7" s="47" t="s">
        <v>29</v>
      </c>
      <c r="H7" s="48" t="s">
        <v>30</v>
      </c>
    </row>
    <row r="8" spans="1:8" s="38" customFormat="1" ht="16.5">
      <c r="A8" s="154" t="s">
        <v>31</v>
      </c>
      <c r="B8" s="154"/>
      <c r="C8" s="154"/>
      <c r="D8" s="154"/>
      <c r="E8" s="154"/>
      <c r="F8" s="154"/>
      <c r="G8" s="49"/>
      <c r="H8" s="50"/>
    </row>
    <row r="9" spans="1:8" s="39" customFormat="1" ht="43.4" customHeight="1">
      <c r="A9" s="137" t="s">
        <v>32</v>
      </c>
      <c r="B9" s="142" t="s">
        <v>18</v>
      </c>
      <c r="C9" s="51" t="s">
        <v>33</v>
      </c>
      <c r="D9" s="52">
        <v>1000</v>
      </c>
      <c r="E9" s="52">
        <v>1</v>
      </c>
      <c r="F9" s="52">
        <v>25</v>
      </c>
      <c r="G9" s="52">
        <f t="shared" ref="G9:G17" si="0">D9*E9*F9</f>
        <v>25000</v>
      </c>
      <c r="H9" s="53"/>
    </row>
    <row r="10" spans="1:8" s="39" customFormat="1" ht="43.4" customHeight="1">
      <c r="A10" s="138"/>
      <c r="B10" s="143"/>
      <c r="C10" s="51" t="s">
        <v>34</v>
      </c>
      <c r="D10" s="52">
        <v>1000</v>
      </c>
      <c r="E10" s="52">
        <v>1</v>
      </c>
      <c r="F10" s="52">
        <v>78</v>
      </c>
      <c r="G10" s="52">
        <f t="shared" si="0"/>
        <v>78000</v>
      </c>
      <c r="H10" s="53"/>
    </row>
    <row r="11" spans="1:8" s="39" customFormat="1" ht="42.65" customHeight="1">
      <c r="A11" s="138"/>
      <c r="B11" s="143"/>
      <c r="C11" s="51" t="s">
        <v>35</v>
      </c>
      <c r="D11" s="52">
        <v>1000</v>
      </c>
      <c r="E11" s="52">
        <v>1</v>
      </c>
      <c r="F11" s="52">
        <v>75</v>
      </c>
      <c r="G11" s="52">
        <f t="shared" si="0"/>
        <v>75000</v>
      </c>
      <c r="H11" s="53"/>
    </row>
    <row r="12" spans="1:8" s="39" customFormat="1" ht="42.65" customHeight="1">
      <c r="A12" s="138"/>
      <c r="B12" s="143"/>
      <c r="C12" s="51" t="s">
        <v>36</v>
      </c>
      <c r="D12" s="52">
        <v>1000</v>
      </c>
      <c r="E12" s="52">
        <v>1</v>
      </c>
      <c r="F12" s="52">
        <v>24</v>
      </c>
      <c r="G12" s="52">
        <f t="shared" si="0"/>
        <v>24000</v>
      </c>
      <c r="H12" s="53"/>
    </row>
    <row r="13" spans="1:8" s="39" customFormat="1" ht="42.65" customHeight="1">
      <c r="A13" s="138"/>
      <c r="B13" s="143"/>
      <c r="C13" s="51" t="s">
        <v>37</v>
      </c>
      <c r="D13" s="52">
        <v>1000</v>
      </c>
      <c r="E13" s="52">
        <v>5</v>
      </c>
      <c r="F13" s="52">
        <v>5</v>
      </c>
      <c r="G13" s="52">
        <f t="shared" si="0"/>
        <v>25000</v>
      </c>
      <c r="H13" s="53"/>
    </row>
    <row r="14" spans="1:8" s="39" customFormat="1" ht="42.65" customHeight="1">
      <c r="A14" s="139"/>
      <c r="B14" s="144"/>
      <c r="C14" s="51" t="s">
        <v>38</v>
      </c>
      <c r="D14" s="52">
        <v>1000</v>
      </c>
      <c r="E14" s="52">
        <v>2</v>
      </c>
      <c r="F14" s="52">
        <v>2</v>
      </c>
      <c r="G14" s="52">
        <f t="shared" si="0"/>
        <v>4000</v>
      </c>
      <c r="H14" s="53"/>
    </row>
    <row r="15" spans="1:8" s="39" customFormat="1" ht="30.65" customHeight="1">
      <c r="A15" s="137" t="s">
        <v>39</v>
      </c>
      <c r="B15" s="142"/>
      <c r="C15" s="51" t="s">
        <v>40</v>
      </c>
      <c r="D15" s="52">
        <v>30000</v>
      </c>
      <c r="E15" s="54">
        <v>1</v>
      </c>
      <c r="F15" s="54">
        <v>5</v>
      </c>
      <c r="G15" s="52">
        <f t="shared" si="0"/>
        <v>150000</v>
      </c>
      <c r="H15" s="53"/>
    </row>
    <row r="16" spans="1:8" s="39" customFormat="1" ht="28" customHeight="1">
      <c r="A16" s="139"/>
      <c r="B16" s="144"/>
      <c r="C16" s="51" t="s">
        <v>41</v>
      </c>
      <c r="D16" s="52">
        <v>150</v>
      </c>
      <c r="E16" s="54">
        <v>1</v>
      </c>
      <c r="F16" s="54">
        <v>102</v>
      </c>
      <c r="G16" s="52">
        <f t="shared" si="0"/>
        <v>15300</v>
      </c>
      <c r="H16" s="53"/>
    </row>
    <row r="17" spans="1:8" s="39" customFormat="1" ht="89.25" customHeight="1">
      <c r="A17" s="140" t="s">
        <v>42</v>
      </c>
      <c r="B17" s="55" t="s">
        <v>43</v>
      </c>
      <c r="C17" s="56" t="s">
        <v>44</v>
      </c>
      <c r="D17" s="52">
        <v>300</v>
      </c>
      <c r="E17" s="52">
        <v>1</v>
      </c>
      <c r="F17" s="54">
        <v>222</v>
      </c>
      <c r="G17" s="52">
        <f t="shared" si="0"/>
        <v>66600</v>
      </c>
      <c r="H17" s="53"/>
    </row>
    <row r="18" spans="1:8" s="39" customFormat="1" ht="33.65" customHeight="1">
      <c r="A18" s="141"/>
      <c r="B18" s="53"/>
      <c r="C18" s="57"/>
      <c r="D18" s="58"/>
      <c r="E18" s="52"/>
      <c r="F18" s="54"/>
      <c r="G18" s="52"/>
      <c r="H18" s="53"/>
    </row>
    <row r="19" spans="1:8" s="39" customFormat="1" ht="27.75" customHeight="1">
      <c r="A19" s="53" t="s">
        <v>45</v>
      </c>
      <c r="B19" s="53" t="s">
        <v>46</v>
      </c>
      <c r="C19" s="56"/>
      <c r="D19" s="52">
        <v>4000</v>
      </c>
      <c r="E19" s="52">
        <v>6</v>
      </c>
      <c r="F19" s="52">
        <v>1</v>
      </c>
      <c r="G19" s="52">
        <f>D19*E19*F19</f>
        <v>24000</v>
      </c>
      <c r="H19" s="53"/>
    </row>
    <row r="20" spans="1:8" s="38" customFormat="1" ht="15" customHeight="1">
      <c r="A20" s="149" t="s">
        <v>47</v>
      </c>
      <c r="B20" s="149"/>
      <c r="C20" s="149"/>
      <c r="D20" s="149"/>
      <c r="E20" s="149"/>
      <c r="F20" s="149"/>
      <c r="G20" s="59"/>
      <c r="H20" s="59"/>
    </row>
    <row r="21" spans="1:8" s="38" customFormat="1" ht="15" customHeight="1">
      <c r="A21" s="150" t="s">
        <v>48</v>
      </c>
      <c r="B21" s="150"/>
      <c r="C21" s="56" t="s">
        <v>49</v>
      </c>
      <c r="D21" s="52">
        <v>1500</v>
      </c>
      <c r="E21" s="52">
        <v>1</v>
      </c>
      <c r="F21" s="52">
        <v>1</v>
      </c>
      <c r="G21" s="52">
        <f>D21*E21*F21</f>
        <v>1500</v>
      </c>
      <c r="H21" s="56"/>
    </row>
    <row r="22" spans="1:8" s="39" customFormat="1" ht="14.25" customHeight="1">
      <c r="A22" s="145" t="s">
        <v>50</v>
      </c>
      <c r="B22" s="145"/>
      <c r="C22" s="56" t="s">
        <v>51</v>
      </c>
      <c r="D22" s="52">
        <v>600</v>
      </c>
      <c r="E22" s="52">
        <v>1</v>
      </c>
      <c r="F22" s="52">
        <v>3</v>
      </c>
      <c r="G22" s="52">
        <f>D22*E22*F22</f>
        <v>1800</v>
      </c>
      <c r="H22" s="56"/>
    </row>
    <row r="23" spans="1:8" s="39" customFormat="1" ht="14.25" customHeight="1">
      <c r="A23" s="145"/>
      <c r="B23" s="145"/>
      <c r="C23" s="56" t="s">
        <v>52</v>
      </c>
      <c r="D23" s="52">
        <v>1100</v>
      </c>
      <c r="E23" s="52">
        <v>1</v>
      </c>
      <c r="F23" s="52">
        <v>1</v>
      </c>
      <c r="G23" s="52">
        <f>D22*E23*F22</f>
        <v>1800</v>
      </c>
      <c r="H23" s="56"/>
    </row>
    <row r="24" spans="1:8" s="39" customFormat="1">
      <c r="A24" s="145" t="s">
        <v>53</v>
      </c>
      <c r="B24" s="145"/>
      <c r="C24" s="56" t="s">
        <v>54</v>
      </c>
      <c r="D24" s="52">
        <v>2800</v>
      </c>
      <c r="E24" s="54">
        <v>1</v>
      </c>
      <c r="F24" s="52">
        <v>2</v>
      </c>
      <c r="G24" s="54">
        <f>D23*E24*F23</f>
        <v>1100</v>
      </c>
      <c r="H24" s="56"/>
    </row>
    <row r="25" spans="1:8" s="39" customFormat="1" ht="14.25" customHeight="1">
      <c r="A25" s="145" t="s">
        <v>55</v>
      </c>
      <c r="B25" s="145"/>
      <c r="C25" s="56" t="s">
        <v>56</v>
      </c>
      <c r="D25" s="52">
        <v>1000</v>
      </c>
      <c r="E25" s="52">
        <v>1</v>
      </c>
      <c r="F25" s="52">
        <v>1</v>
      </c>
      <c r="G25" s="52">
        <f>D24*E25*F24</f>
        <v>5600</v>
      </c>
      <c r="H25" s="56"/>
    </row>
    <row r="26" spans="1:8" s="39" customFormat="1" ht="14.25" customHeight="1">
      <c r="A26" s="145"/>
      <c r="B26" s="145"/>
      <c r="C26" s="57" t="s">
        <v>57</v>
      </c>
      <c r="D26" s="52">
        <v>1500</v>
      </c>
      <c r="E26" s="52">
        <v>1</v>
      </c>
      <c r="F26" s="54">
        <v>1</v>
      </c>
      <c r="G26" s="52">
        <f>D25*E26*F25</f>
        <v>1000</v>
      </c>
      <c r="H26" s="56"/>
    </row>
    <row r="27" spans="1:8" s="39" customFormat="1">
      <c r="A27" s="145" t="s">
        <v>58</v>
      </c>
      <c r="B27" s="145"/>
      <c r="C27" s="56" t="s">
        <v>59</v>
      </c>
      <c r="D27" s="52">
        <v>1000</v>
      </c>
      <c r="E27" s="52">
        <v>1</v>
      </c>
      <c r="F27" s="52">
        <v>2</v>
      </c>
      <c r="G27" s="52">
        <f>D27*E27*F27</f>
        <v>2000</v>
      </c>
      <c r="H27" s="56"/>
    </row>
    <row r="28" spans="1:8" s="39" customFormat="1" ht="14.25" customHeight="1">
      <c r="A28" s="145"/>
      <c r="B28" s="145"/>
      <c r="C28" s="56" t="s">
        <v>52</v>
      </c>
      <c r="D28" s="52">
        <v>1100</v>
      </c>
      <c r="E28" s="52">
        <v>1</v>
      </c>
      <c r="F28" s="52">
        <v>1</v>
      </c>
      <c r="G28" s="52">
        <f>D28*E28*F28</f>
        <v>1100</v>
      </c>
      <c r="H28" s="56"/>
    </row>
    <row r="29" spans="1:8" s="39" customFormat="1" ht="14.25" customHeight="1">
      <c r="A29" s="145"/>
      <c r="B29" s="145"/>
      <c r="C29" s="57" t="s">
        <v>57</v>
      </c>
      <c r="D29" s="52">
        <v>1500</v>
      </c>
      <c r="E29" s="54">
        <v>1</v>
      </c>
      <c r="F29" s="54">
        <v>2</v>
      </c>
      <c r="G29" s="54">
        <f>D29*E29*F29</f>
        <v>3000</v>
      </c>
      <c r="H29" s="56"/>
    </row>
    <row r="30" spans="1:8" s="39" customFormat="1" ht="14.25" customHeight="1">
      <c r="A30" s="145" t="s">
        <v>60</v>
      </c>
      <c r="B30" s="145"/>
      <c r="C30" s="56" t="s">
        <v>61</v>
      </c>
      <c r="D30" s="52">
        <v>4500</v>
      </c>
      <c r="E30" s="52">
        <v>1</v>
      </c>
      <c r="F30" s="52">
        <v>2</v>
      </c>
      <c r="G30" s="52">
        <f t="shared" ref="G30:G38" si="1">D30*E30*F30</f>
        <v>9000</v>
      </c>
      <c r="H30" s="56"/>
    </row>
    <row r="31" spans="1:8" s="39" customFormat="1">
      <c r="A31" s="145" t="s">
        <v>62</v>
      </c>
      <c r="B31" s="145"/>
      <c r="C31" s="56" t="s">
        <v>56</v>
      </c>
      <c r="D31" s="52">
        <v>1000</v>
      </c>
      <c r="E31" s="52">
        <v>1</v>
      </c>
      <c r="F31" s="52">
        <v>3</v>
      </c>
      <c r="G31" s="52">
        <f t="shared" si="1"/>
        <v>3000</v>
      </c>
      <c r="H31" s="56"/>
    </row>
    <row r="32" spans="1:8" s="39" customFormat="1" ht="14.25" customHeight="1">
      <c r="A32" s="145"/>
      <c r="B32" s="145"/>
      <c r="C32" s="56" t="s">
        <v>52</v>
      </c>
      <c r="D32" s="52">
        <v>1100</v>
      </c>
      <c r="E32" s="52">
        <v>1</v>
      </c>
      <c r="F32" s="52">
        <v>1</v>
      </c>
      <c r="G32" s="52">
        <f t="shared" si="1"/>
        <v>1100</v>
      </c>
      <c r="H32" s="56"/>
    </row>
    <row r="33" spans="1:8" s="39" customFormat="1" ht="14.25" customHeight="1">
      <c r="A33" s="145" t="s">
        <v>63</v>
      </c>
      <c r="B33" s="145"/>
      <c r="C33" s="56" t="s">
        <v>51</v>
      </c>
      <c r="D33" s="52">
        <v>600</v>
      </c>
      <c r="E33" s="52">
        <v>1</v>
      </c>
      <c r="F33" s="52">
        <v>3</v>
      </c>
      <c r="G33" s="52">
        <f t="shared" si="1"/>
        <v>1800</v>
      </c>
      <c r="H33" s="56"/>
    </row>
    <row r="34" spans="1:8" s="39" customFormat="1" ht="14.25" customHeight="1">
      <c r="A34" s="145"/>
      <c r="B34" s="145"/>
      <c r="C34" s="56" t="s">
        <v>52</v>
      </c>
      <c r="D34" s="52">
        <v>1100</v>
      </c>
      <c r="E34" s="52">
        <v>1</v>
      </c>
      <c r="F34" s="52">
        <v>1</v>
      </c>
      <c r="G34" s="52">
        <f t="shared" si="1"/>
        <v>1100</v>
      </c>
      <c r="H34" s="56"/>
    </row>
    <row r="35" spans="1:8" s="39" customFormat="1" ht="14.25" customHeight="1">
      <c r="A35" s="145" t="s">
        <v>64</v>
      </c>
      <c r="B35" s="145"/>
      <c r="C35" s="56" t="s">
        <v>65</v>
      </c>
      <c r="D35" s="52">
        <v>600</v>
      </c>
      <c r="E35" s="52">
        <v>1</v>
      </c>
      <c r="F35" s="52">
        <v>3</v>
      </c>
      <c r="G35" s="52">
        <f t="shared" si="1"/>
        <v>1800</v>
      </c>
      <c r="H35" s="56"/>
    </row>
    <row r="36" spans="1:8" s="39" customFormat="1" ht="14.25" customHeight="1">
      <c r="A36" s="145"/>
      <c r="B36" s="145"/>
      <c r="C36" s="56" t="s">
        <v>52</v>
      </c>
      <c r="D36" s="52">
        <v>1100</v>
      </c>
      <c r="E36" s="52">
        <v>1</v>
      </c>
      <c r="F36" s="52">
        <v>1</v>
      </c>
      <c r="G36" s="52">
        <f t="shared" si="1"/>
        <v>1100</v>
      </c>
      <c r="H36" s="56"/>
    </row>
    <row r="37" spans="1:8" s="39" customFormat="1">
      <c r="A37" s="145" t="s">
        <v>66</v>
      </c>
      <c r="B37" s="145"/>
      <c r="C37" s="56" t="s">
        <v>56</v>
      </c>
      <c r="D37" s="52">
        <v>1000</v>
      </c>
      <c r="E37" s="52">
        <v>1</v>
      </c>
      <c r="F37" s="52">
        <v>3</v>
      </c>
      <c r="G37" s="52">
        <f t="shared" si="1"/>
        <v>3000</v>
      </c>
      <c r="H37" s="56"/>
    </row>
    <row r="38" spans="1:8" s="39" customFormat="1" ht="14.25" customHeight="1">
      <c r="A38" s="145"/>
      <c r="B38" s="145"/>
      <c r="C38" s="56" t="s">
        <v>52</v>
      </c>
      <c r="D38" s="52">
        <v>1100</v>
      </c>
      <c r="E38" s="52">
        <v>1</v>
      </c>
      <c r="F38" s="52">
        <v>1</v>
      </c>
      <c r="G38" s="52">
        <f t="shared" si="1"/>
        <v>1100</v>
      </c>
      <c r="H38" s="56"/>
    </row>
    <row r="39" spans="1:8" s="39" customFormat="1" ht="16.5" customHeight="1">
      <c r="A39" s="149" t="s">
        <v>67</v>
      </c>
      <c r="B39" s="149"/>
      <c r="C39" s="149"/>
      <c r="D39" s="149"/>
      <c r="E39" s="149"/>
      <c r="F39" s="149"/>
      <c r="G39" s="50"/>
      <c r="H39" s="50"/>
    </row>
    <row r="40" spans="1:8" s="39" customFormat="1" ht="30.75" customHeight="1">
      <c r="A40" s="146" t="s">
        <v>68</v>
      </c>
      <c r="B40" s="147"/>
      <c r="C40" s="60"/>
      <c r="D40" s="52">
        <v>800</v>
      </c>
      <c r="E40" s="52">
        <v>2</v>
      </c>
      <c r="F40" s="52">
        <v>12</v>
      </c>
      <c r="G40" s="52">
        <f>D40*E40*F40</f>
        <v>19200</v>
      </c>
      <c r="H40" s="53" t="s">
        <v>21</v>
      </c>
    </row>
    <row r="41" spans="1:8" s="39" customFormat="1" ht="30.75" customHeight="1">
      <c r="A41" s="146" t="s">
        <v>69</v>
      </c>
      <c r="B41" s="147"/>
      <c r="C41" s="60"/>
      <c r="D41" s="52">
        <v>100</v>
      </c>
      <c r="E41" s="52">
        <v>1</v>
      </c>
      <c r="F41" s="52">
        <v>12</v>
      </c>
      <c r="G41" s="52">
        <f>D41*E41*F41</f>
        <v>1200</v>
      </c>
      <c r="H41" s="53" t="s">
        <v>21</v>
      </c>
    </row>
    <row r="42" spans="1:8" s="39" customFormat="1" ht="16.5" customHeight="1">
      <c r="A42" s="149" t="s">
        <v>70</v>
      </c>
      <c r="B42" s="149"/>
      <c r="C42" s="149"/>
      <c r="D42" s="149"/>
      <c r="E42" s="149"/>
      <c r="F42" s="149"/>
      <c r="G42" s="50"/>
      <c r="H42" s="50"/>
    </row>
    <row r="43" spans="1:8" s="39" customFormat="1" ht="28.5" customHeight="1">
      <c r="A43" s="146" t="s">
        <v>71</v>
      </c>
      <c r="B43" s="147"/>
      <c r="C43" s="56"/>
      <c r="D43" s="61">
        <v>200</v>
      </c>
      <c r="E43" s="61">
        <v>3</v>
      </c>
      <c r="F43" s="52">
        <v>12</v>
      </c>
      <c r="G43" s="52">
        <f>D43*E43*F43</f>
        <v>7200</v>
      </c>
      <c r="H43" s="53" t="s">
        <v>21</v>
      </c>
    </row>
    <row r="44" spans="1:8" s="39" customFormat="1" ht="30.75" customHeight="1">
      <c r="A44" s="146" t="s">
        <v>72</v>
      </c>
      <c r="B44" s="147"/>
      <c r="C44" s="60" t="s">
        <v>20</v>
      </c>
      <c r="D44" s="52">
        <v>20000</v>
      </c>
      <c r="E44" s="52">
        <v>1</v>
      </c>
      <c r="F44" s="52">
        <v>1</v>
      </c>
      <c r="G44" s="52">
        <f>D44*E44*F44</f>
        <v>20000</v>
      </c>
      <c r="H44" s="53" t="s">
        <v>21</v>
      </c>
    </row>
    <row r="45" spans="1:8" s="39" customFormat="1" ht="30.75" customHeight="1">
      <c r="A45" s="146" t="s">
        <v>73</v>
      </c>
      <c r="B45" s="147"/>
      <c r="C45" s="60"/>
      <c r="D45" s="52">
        <v>500</v>
      </c>
      <c r="E45" s="52">
        <v>1</v>
      </c>
      <c r="F45" s="52">
        <v>94</v>
      </c>
      <c r="G45" s="52">
        <f>D45*E45*F45</f>
        <v>47000</v>
      </c>
      <c r="H45" s="53" t="s">
        <v>19</v>
      </c>
    </row>
    <row r="46" spans="1:8" s="40" customFormat="1" ht="15" customHeight="1">
      <c r="A46" s="148" t="s">
        <v>74</v>
      </c>
      <c r="B46" s="148"/>
      <c r="C46" s="148"/>
      <c r="D46" s="148"/>
      <c r="E46" s="148"/>
      <c r="F46" s="148"/>
      <c r="G46" s="63">
        <f>SUM(G9:G45)</f>
        <v>623400</v>
      </c>
    </row>
    <row r="47" spans="1:8" s="40" customFormat="1" ht="15" customHeight="1">
      <c r="A47" s="148" t="s">
        <v>75</v>
      </c>
      <c r="B47" s="148"/>
      <c r="C47" s="148"/>
      <c r="D47" s="148"/>
      <c r="E47" s="148"/>
      <c r="F47" s="148"/>
      <c r="G47" s="62">
        <f>G46*0.1</f>
        <v>62340</v>
      </c>
    </row>
    <row r="48" spans="1:8" s="40" customFormat="1" ht="15" customHeight="1">
      <c r="A48" s="148" t="s">
        <v>76</v>
      </c>
      <c r="B48" s="148"/>
      <c r="C48" s="148"/>
      <c r="D48" s="148"/>
      <c r="E48" s="148"/>
      <c r="F48" s="148"/>
      <c r="G48" s="62">
        <f>G47*0.055</f>
        <v>3428.7</v>
      </c>
    </row>
    <row r="49" spans="1:7" s="40" customFormat="1" ht="15" customHeight="1">
      <c r="A49" s="136" t="s">
        <v>77</v>
      </c>
      <c r="B49" s="136"/>
      <c r="C49" s="136"/>
      <c r="D49" s="136"/>
      <c r="E49" s="136"/>
      <c r="F49" s="136"/>
      <c r="G49" s="64">
        <f>SUM(G46:G48)</f>
        <v>689168.7</v>
      </c>
    </row>
  </sheetData>
  <mergeCells count="30">
    <mergeCell ref="A1:C1"/>
    <mergeCell ref="B2:E2"/>
    <mergeCell ref="A7:B7"/>
    <mergeCell ref="A8:F8"/>
    <mergeCell ref="A20:F20"/>
    <mergeCell ref="A42:F42"/>
    <mergeCell ref="A35:B36"/>
    <mergeCell ref="A37:B38"/>
    <mergeCell ref="A43:B43"/>
    <mergeCell ref="A21:B21"/>
    <mergeCell ref="A24:B24"/>
    <mergeCell ref="A30:B30"/>
    <mergeCell ref="A39:F39"/>
    <mergeCell ref="A40:B40"/>
    <mergeCell ref="A49:F49"/>
    <mergeCell ref="A9:A14"/>
    <mergeCell ref="A17:A18"/>
    <mergeCell ref="B9:B14"/>
    <mergeCell ref="A33:B34"/>
    <mergeCell ref="A15:B16"/>
    <mergeCell ref="A22:B23"/>
    <mergeCell ref="A27:B29"/>
    <mergeCell ref="A31:B32"/>
    <mergeCell ref="A25:B26"/>
    <mergeCell ref="A44:B44"/>
    <mergeCell ref="A45:B45"/>
    <mergeCell ref="A46:F46"/>
    <mergeCell ref="A47:F47"/>
    <mergeCell ref="A48:F48"/>
    <mergeCell ref="A41:B41"/>
  </mergeCells>
  <phoneticPr fontId="3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E9" sqref="E9"/>
    </sheetView>
  </sheetViews>
  <sheetFormatPr defaultColWidth="7.83203125" defaultRowHeight="11.5"/>
  <cols>
    <col min="1" max="1" width="6.83203125" style="3" customWidth="1"/>
    <col min="2" max="2" width="28.58203125" style="3" customWidth="1"/>
    <col min="3" max="3" width="42.33203125" style="3" customWidth="1"/>
    <col min="4" max="4" width="31.33203125" style="3" bestFit="1" customWidth="1"/>
    <col min="5" max="5" width="12.58203125" style="4" customWidth="1"/>
    <col min="6" max="6" width="5.58203125" style="3" bestFit="1" customWidth="1"/>
    <col min="7" max="7" width="7" style="5" customWidth="1"/>
    <col min="8" max="8" width="15.83203125" style="4" bestFit="1" customWidth="1"/>
    <col min="9" max="9" width="10.83203125" style="3" customWidth="1"/>
    <col min="10" max="16384" width="7.83203125" style="3"/>
  </cols>
  <sheetData>
    <row r="1" spans="1:10" s="1" customFormat="1">
      <c r="A1" s="6" t="s">
        <v>0</v>
      </c>
      <c r="B1" s="7" t="s">
        <v>1</v>
      </c>
      <c r="C1" s="7"/>
      <c r="D1" s="7"/>
      <c r="E1" s="157"/>
      <c r="F1" s="157"/>
      <c r="G1" s="157"/>
      <c r="H1" s="8"/>
    </row>
    <row r="2" spans="1:10" s="1" customFormat="1">
      <c r="A2" s="6" t="s">
        <v>2</v>
      </c>
      <c r="B2" s="7"/>
      <c r="C2" s="9" t="s">
        <v>3</v>
      </c>
      <c r="D2" s="7"/>
      <c r="E2" s="157"/>
      <c r="F2" s="157"/>
      <c r="G2" s="157"/>
      <c r="H2" s="8"/>
    </row>
    <row r="3" spans="1:10" s="1" customFormat="1">
      <c r="A3" s="6" t="s">
        <v>4</v>
      </c>
      <c r="B3" s="7"/>
      <c r="C3" s="7" t="s">
        <v>5</v>
      </c>
      <c r="D3" s="7"/>
      <c r="E3" s="157"/>
      <c r="F3" s="157"/>
      <c r="G3" s="157"/>
      <c r="H3" s="8"/>
    </row>
    <row r="4" spans="1:10" s="1" customFormat="1" ht="14.25" customHeight="1">
      <c r="A4" s="10" t="s">
        <v>6</v>
      </c>
      <c r="B4" s="11" t="s">
        <v>78</v>
      </c>
      <c r="C4" s="7"/>
      <c r="D4" s="7"/>
      <c r="E4" s="7"/>
      <c r="F4" s="7"/>
      <c r="G4" s="7"/>
      <c r="H4" s="12"/>
    </row>
    <row r="5" spans="1:10" s="2" customFormat="1" ht="21" customHeight="1">
      <c r="A5" s="13" t="s">
        <v>7</v>
      </c>
      <c r="B5" s="14" t="s">
        <v>8</v>
      </c>
      <c r="C5" s="14" t="s">
        <v>9</v>
      </c>
      <c r="D5" s="14" t="s">
        <v>10</v>
      </c>
      <c r="E5" s="15" t="s">
        <v>79</v>
      </c>
      <c r="F5" s="158" t="s">
        <v>80</v>
      </c>
      <c r="G5" s="159"/>
      <c r="H5" s="16" t="s">
        <v>81</v>
      </c>
      <c r="I5" s="37"/>
    </row>
    <row r="6" spans="1:10" s="2" customFormat="1" ht="21" customHeight="1">
      <c r="A6" s="17">
        <v>1.1000000000000001</v>
      </c>
      <c r="B6" s="18" t="s">
        <v>82</v>
      </c>
      <c r="C6" s="18"/>
      <c r="D6" s="18"/>
      <c r="E6" s="18"/>
      <c r="F6" s="18"/>
      <c r="G6" s="18"/>
      <c r="H6" s="19"/>
    </row>
    <row r="7" spans="1:10" ht="26.15" customHeight="1">
      <c r="A7" s="20">
        <v>1</v>
      </c>
      <c r="B7" s="21" t="s">
        <v>11</v>
      </c>
      <c r="C7" s="22" t="s">
        <v>83</v>
      </c>
      <c r="D7" s="23"/>
      <c r="E7" s="24">
        <v>2580</v>
      </c>
      <c r="F7" s="25">
        <v>26</v>
      </c>
      <c r="G7" s="26" t="s">
        <v>84</v>
      </c>
      <c r="H7" s="27">
        <f t="shared" ref="H7:H12" si="0">E7*F7</f>
        <v>67080</v>
      </c>
    </row>
    <row r="8" spans="1:10" ht="26.15" customHeight="1">
      <c r="A8" s="20">
        <v>2</v>
      </c>
      <c r="B8" s="23" t="s">
        <v>11</v>
      </c>
      <c r="C8" s="22" t="s">
        <v>85</v>
      </c>
      <c r="D8" s="23"/>
      <c r="E8" s="24">
        <v>2800</v>
      </c>
      <c r="F8" s="25">
        <v>9</v>
      </c>
      <c r="G8" s="26" t="s">
        <v>84</v>
      </c>
      <c r="H8" s="27">
        <f t="shared" si="0"/>
        <v>25200</v>
      </c>
    </row>
    <row r="9" spans="1:10" ht="26.15" customHeight="1">
      <c r="A9" s="20">
        <v>3</v>
      </c>
      <c r="B9" s="21" t="s">
        <v>11</v>
      </c>
      <c r="C9" s="22" t="s">
        <v>86</v>
      </c>
      <c r="D9" s="23"/>
      <c r="E9" s="24">
        <v>3620</v>
      </c>
      <c r="F9" s="25">
        <v>1</v>
      </c>
      <c r="G9" s="26" t="s">
        <v>87</v>
      </c>
      <c r="H9" s="27">
        <f t="shared" si="0"/>
        <v>3620</v>
      </c>
    </row>
    <row r="10" spans="1:10" ht="26.15" customHeight="1">
      <c r="A10" s="20">
        <v>4</v>
      </c>
      <c r="B10" s="21" t="s">
        <v>11</v>
      </c>
      <c r="C10" s="22" t="s">
        <v>88</v>
      </c>
      <c r="D10" s="23"/>
      <c r="E10" s="24">
        <v>3200</v>
      </c>
      <c r="F10" s="25">
        <v>1</v>
      </c>
      <c r="G10" s="26" t="s">
        <v>87</v>
      </c>
      <c r="H10" s="27">
        <f t="shared" si="0"/>
        <v>3200</v>
      </c>
    </row>
    <row r="11" spans="1:10" ht="26.15" customHeight="1">
      <c r="A11" s="20">
        <v>5</v>
      </c>
      <c r="B11" s="21" t="s">
        <v>89</v>
      </c>
      <c r="C11" s="22" t="s">
        <v>90</v>
      </c>
      <c r="D11" s="23"/>
      <c r="E11" s="24">
        <v>2860</v>
      </c>
      <c r="F11" s="25">
        <v>1</v>
      </c>
      <c r="G11" s="28" t="s">
        <v>91</v>
      </c>
      <c r="H11" s="27">
        <f t="shared" si="0"/>
        <v>2860</v>
      </c>
    </row>
    <row r="12" spans="1:10" ht="26.15" customHeight="1">
      <c r="A12" s="20">
        <v>6</v>
      </c>
      <c r="B12" s="23" t="s">
        <v>92</v>
      </c>
      <c r="C12" s="22" t="s">
        <v>93</v>
      </c>
      <c r="D12" s="23"/>
      <c r="E12" s="24">
        <v>2580</v>
      </c>
      <c r="F12" s="25">
        <v>6</v>
      </c>
      <c r="G12" s="26" t="s">
        <v>87</v>
      </c>
      <c r="H12" s="27">
        <f t="shared" si="0"/>
        <v>15480</v>
      </c>
    </row>
    <row r="13" spans="1:10" s="2" customFormat="1">
      <c r="A13" s="29"/>
      <c r="B13" s="160"/>
      <c r="C13" s="160"/>
      <c r="D13" s="160"/>
      <c r="E13" s="160"/>
      <c r="F13" s="160"/>
      <c r="G13" s="160"/>
      <c r="H13" s="30">
        <f>H7+H8+H9+H10+H11+H12</f>
        <v>117440</v>
      </c>
    </row>
    <row r="14" spans="1:10" ht="15.5">
      <c r="A14" s="31"/>
      <c r="B14" s="32"/>
      <c r="C14" s="32"/>
      <c r="D14" s="32"/>
      <c r="E14" s="33"/>
      <c r="F14" s="32"/>
      <c r="G14" s="34"/>
      <c r="H14" s="35"/>
    </row>
    <row r="15" spans="1:10" s="2" customFormat="1" ht="26.25" customHeight="1">
      <c r="A15" s="155" t="s">
        <v>12</v>
      </c>
      <c r="B15" s="156"/>
      <c r="C15" s="156"/>
      <c r="D15" s="156"/>
      <c r="E15" s="156"/>
      <c r="F15" s="156"/>
      <c r="G15" s="156"/>
      <c r="H15" s="36">
        <v>117440</v>
      </c>
      <c r="I15" s="3"/>
      <c r="J15" s="3"/>
    </row>
  </sheetData>
  <mergeCells count="6">
    <mergeCell ref="A15:G15"/>
    <mergeCell ref="E1:G1"/>
    <mergeCell ref="E2:G2"/>
    <mergeCell ref="E3:G3"/>
    <mergeCell ref="F5:G5"/>
    <mergeCell ref="B13:G13"/>
  </mergeCells>
  <phoneticPr fontId="34" type="noConversion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旅行社</vt:lpstr>
      <vt:lpstr>希尔顿</vt:lpstr>
      <vt:lpstr>Airfare</vt:lpstr>
      <vt:lpstr>旅行社!Print_Area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lihanbin581127@outlook.com</cp:lastModifiedBy>
  <cp:revision>1</cp:revision>
  <cp:lastPrinted>2024-09-19T09:36:19Z</cp:lastPrinted>
  <dcterms:created xsi:type="dcterms:W3CDTF">1996-12-17T01:32:42Z</dcterms:created>
  <dcterms:modified xsi:type="dcterms:W3CDTF">2024-09-19T09:36:59Z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