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<sst xmlns="http://schemas.openxmlformats.org/spreadsheetml/2006/main" count="98">
  <si>
    <t>【借款报销单】</t>
  </si>
  <si>
    <t>团号：HMZB-181012-BLL186</t>
  </si>
  <si>
    <t>会议日期：09.28-10.19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</si>
  <si>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</si>
  <si>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</si>
  <si>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</si>
  <si>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</si>
  <si>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</si>
  <si>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</si>
  <si>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</si>
  <si>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</si>
  <si>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</si>
  <si>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</si>
  <si>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</si>
  <si>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</si>
  <si>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</si>
  <si>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AV搭建5人返程西安-北京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</si>
  <si>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</si>
  <si>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</si>
  <si>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</si>
  <si>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</si>
  <si>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</si>
  <si>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</si>
  <si>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</si>
  <si>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</si>
  <si>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</si>
  <si>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11号晚餐8人</t>
  </si>
  <si>
    <t>需提供刷卡联、菜单（小票）</t>
  </si>
  <si>
    <t>活动餐费合计</t>
  </si>
  <si>
    <t>现地采买费用</t>
  </si>
  <si>
    <r>
      <rPr>
        <sz val="9"/>
        <color theme="1"/>
        <rFont val="宋体"/>
        <charset val="134"/>
        <scheme val="minor"/>
      </rPr>
      <t>荧光手环</t>
    </r>
    <r>
      <rPr>
        <sz val="9"/>
        <color rgb="FFFF0000"/>
        <rFont val="宋体"/>
        <charset val="134"/>
        <scheme val="minor"/>
      </rPr>
      <t>发票未开</t>
    </r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</si>
  <si>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</si>
  <si>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</si>
  <si>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</si>
  <si>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</si>
  <si>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</si>
  <si>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</si>
  <si>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</si>
  <si>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</si>
  <si>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跌打损伤药品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</si>
  <si>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</si>
  <si>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</si>
  <si>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</si>
  <si>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</si>
  <si>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</si>
  <si>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</si>
  <si>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</si>
  <si>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</si>
  <si>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</si>
  <si>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</si>
  <si>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</si>
  <si>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</si>
  <si>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</si>
  <si>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</si>
  <si>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</si>
  <si>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</si>
  <si>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</si>
  <si>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</si>
  <si>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</si>
  <si>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</si>
  <si>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</si>
  <si>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</si>
  <si>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</si>
  <si>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</si>
  <si>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</si>
  <si>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</si>
  <si>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</si>
  <si>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10.12-10.20</t>
  </si>
  <si>
    <t>报销日期:</t>
  </si>
  <si>
    <t>团号:</t>
  </si>
  <si>
    <t>HMZB-181012-BLL186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</si>
  <si>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</si>
  <si>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</si>
  <si>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</si>
  <si>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</si>
  <si>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</si>
  <si>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</si>
  <si>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</si>
  <si>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</si>
  <si>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</si>
  <si>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</si>
  <si>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</si>
  <si>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</si>
  <si>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13号晚餐7人无票</t>
  </si>
  <si>
    <t>14日中午7人无票</t>
  </si>
  <si>
    <t>17日午餐4人</t>
  </si>
  <si>
    <t>18日午餐2人无票</t>
  </si>
  <si>
    <t>20日晚餐2人无票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</si>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</sst>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color rgb="FFFF0000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28" fillId="37" borderId="19" applyNumberFormat="0" applyAlignment="0" applyProtection="0">
      <alignment vertical="center"/>
    </xf>
    <xf numFmtId="0" fontId="26" fillId="32" borderId="2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55" workbookViewId="0">
      <selection activeCell="J22" sqref="J22:J24"/>
    </sheetView>
  </sheetViews>
  <sheetFormatPr defaultColWidth="9" defaultRowHeight="21" customHeight="1"/>
  <cols>
    <col min="1" max="1" width="9" style="57"/>
    <col min="2" max="2" width="16.75" customWidth="1"/>
    <col min="3" max="3" width="11.5" style="58"/>
    <col min="5" max="5" width="11.625" customWidth="1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90"/>
      <c r="J4" s="90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515.5</v>
      </c>
      <c r="D8" s="70">
        <v>6</v>
      </c>
      <c r="E8" s="69">
        <f>C8*D8</f>
        <v>3093</v>
      </c>
      <c r="F8" s="69">
        <v>2577.5</v>
      </c>
      <c r="G8" s="69">
        <v>0</v>
      </c>
      <c r="H8" s="69">
        <f t="shared" ref="H8:H45" si="0">F8+G8</f>
        <v>2577.5</v>
      </c>
      <c r="I8" s="91" t="s">
        <v>16</v>
      </c>
      <c r="J8" s="92" t="s">
        <v>17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1"/>
      <c r="J9" s="93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1"/>
      <c r="J10" s="93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1"/>
      <c r="J11" s="93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1"/>
      <c r="J12" s="93"/>
    </row>
    <row r="13" s="56" customFormat="1" customHeight="1" spans="1:10">
      <c r="A13" s="71"/>
      <c r="B13" s="72" t="s">
        <v>18</v>
      </c>
      <c r="C13" s="73">
        <f>SUM(C8)</f>
        <v>515.5</v>
      </c>
      <c r="D13" s="73">
        <f>SUM(D8)</f>
        <v>6</v>
      </c>
      <c r="E13" s="73">
        <f>SUM(E8)</f>
        <v>3093</v>
      </c>
      <c r="F13" s="73">
        <f>SUM(F8:F12)</f>
        <v>2577.5</v>
      </c>
      <c r="G13" s="73">
        <f t="shared" ref="G13:H13" si="1">SUM(G8:G12)</f>
        <v>0</v>
      </c>
      <c r="H13" s="73">
        <f t="shared" si="1"/>
        <v>2577.5</v>
      </c>
      <c r="I13" s="94"/>
      <c r="J13" s="95"/>
    </row>
    <row r="14" customHeight="1" spans="1:10">
      <c r="A14" s="74">
        <v>2</v>
      </c>
      <c r="B14" s="75" t="s">
        <v>19</v>
      </c>
      <c r="C14" s="76">
        <v>0</v>
      </c>
      <c r="D14" s="74"/>
      <c r="E14" s="76">
        <f>C14*D14</f>
        <v>0</v>
      </c>
      <c r="F14" s="69">
        <v>0</v>
      </c>
      <c r="G14" s="69">
        <v>0</v>
      </c>
      <c r="H14" s="69">
        <f t="shared" si="0"/>
        <v>0</v>
      </c>
      <c r="I14" s="91"/>
      <c r="J14" s="92" t="s">
        <v>20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2">F15+G15</f>
        <v>0</v>
      </c>
      <c r="I15" s="91"/>
      <c r="J15" s="93"/>
    </row>
    <row r="16" s="56" customFormat="1" customHeight="1" spans="1:10">
      <c r="A16" s="71"/>
      <c r="B16" s="72" t="s">
        <v>21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4"/>
      <c r="J16" s="95"/>
    </row>
    <row r="17" customHeight="1" spans="1:10">
      <c r="A17" s="67">
        <v>3</v>
      </c>
      <c r="B17" s="68" t="s">
        <v>22</v>
      </c>
      <c r="C17" s="69">
        <v>0</v>
      </c>
      <c r="D17" s="70"/>
      <c r="E17" s="69">
        <f>C17*D17</f>
        <v>0</v>
      </c>
      <c r="F17" s="69">
        <v>0</v>
      </c>
      <c r="G17" s="69">
        <v>0</v>
      </c>
      <c r="H17" s="69">
        <f t="shared" si="0"/>
        <v>0</v>
      </c>
      <c r="I17" s="91"/>
      <c r="J17" s="96" t="s">
        <v>23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1"/>
      <c r="J18" s="97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1"/>
      <c r="J19" s="97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1"/>
      <c r="J20" s="97"/>
    </row>
    <row r="21" s="56" customFormat="1" customHeight="1" spans="1:10">
      <c r="A21" s="71"/>
      <c r="B21" s="72" t="s">
        <v>24</v>
      </c>
      <c r="C21" s="73">
        <f>SUM(C17)</f>
        <v>0</v>
      </c>
      <c r="D21" s="73">
        <f t="shared" ref="D21:E21" si="3">SUM(D17)</f>
        <v>0</v>
      </c>
      <c r="E21" s="73">
        <f t="shared" si="3"/>
        <v>0</v>
      </c>
      <c r="F21" s="73">
        <f>SUM(F17:F20)</f>
        <v>0</v>
      </c>
      <c r="G21" s="73">
        <f t="shared" ref="G21:H21" si="4">SUM(G17:G20)</f>
        <v>0</v>
      </c>
      <c r="H21" s="73">
        <f t="shared" si="4"/>
        <v>0</v>
      </c>
      <c r="I21" s="94"/>
      <c r="J21" s="98"/>
    </row>
    <row r="22" customHeight="1" spans="1:10">
      <c r="A22" s="67">
        <v>4</v>
      </c>
      <c r="B22" s="68" t="s">
        <v>25</v>
      </c>
      <c r="C22" s="69">
        <v>2000</v>
      </c>
      <c r="D22" s="70">
        <v>1</v>
      </c>
      <c r="E22" s="69">
        <f>C22*D22</f>
        <v>2000</v>
      </c>
      <c r="F22" s="69">
        <v>404</v>
      </c>
      <c r="G22" s="69">
        <v>0</v>
      </c>
      <c r="H22" s="69">
        <f t="shared" si="0"/>
        <v>404</v>
      </c>
      <c r="I22" s="91" t="s">
        <v>26</v>
      </c>
      <c r="J22" s="96" t="s">
        <v>27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1"/>
      <c r="J23" s="97"/>
    </row>
    <row r="24" s="56" customFormat="1" customHeight="1" spans="1:10">
      <c r="A24" s="71"/>
      <c r="B24" s="72" t="s">
        <v>28</v>
      </c>
      <c r="C24" s="73">
        <f>SUM(C22)</f>
        <v>2000</v>
      </c>
      <c r="D24" s="73">
        <f t="shared" ref="D24:E24" si="5">SUM(D22)</f>
        <v>1</v>
      </c>
      <c r="E24" s="73">
        <f t="shared" si="5"/>
        <v>2000</v>
      </c>
      <c r="F24" s="73">
        <f>SUM(F22:F23)</f>
        <v>404</v>
      </c>
      <c r="G24" s="73">
        <f t="shared" ref="G24:H24" si="6">SUM(G22:G23)</f>
        <v>0</v>
      </c>
      <c r="H24" s="73">
        <f t="shared" si="6"/>
        <v>404</v>
      </c>
      <c r="I24" s="94"/>
      <c r="J24" s="98"/>
    </row>
    <row r="25" customHeight="1" spans="1:10">
      <c r="A25" s="74">
        <v>5</v>
      </c>
      <c r="B25" s="75" t="s">
        <v>29</v>
      </c>
      <c r="C25" s="76">
        <v>12000</v>
      </c>
      <c r="D25" s="74">
        <v>1</v>
      </c>
      <c r="E25" s="76">
        <f>C25*D25</f>
        <v>12000</v>
      </c>
      <c r="F25" s="69">
        <v>1500.5</v>
      </c>
      <c r="G25" s="69">
        <v>0</v>
      </c>
      <c r="H25" s="69">
        <f t="shared" si="0"/>
        <v>1500.5</v>
      </c>
      <c r="I25" s="99" t="s">
        <v>30</v>
      </c>
      <c r="J25" s="92" t="s">
        <v>31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7">F26+G26</f>
        <v>0</v>
      </c>
      <c r="I26" s="91"/>
      <c r="J26" s="93"/>
    </row>
    <row r="27" s="56" customFormat="1" customHeight="1" spans="1:10">
      <c r="A27" s="71"/>
      <c r="B27" s="72" t="s">
        <v>32</v>
      </c>
      <c r="C27" s="73">
        <f>SUM(C25)</f>
        <v>12000</v>
      </c>
      <c r="D27" s="73">
        <f t="shared" ref="D27:E27" si="8">SUM(D25)</f>
        <v>1</v>
      </c>
      <c r="E27" s="73">
        <f t="shared" si="8"/>
        <v>12000</v>
      </c>
      <c r="F27" s="73">
        <f>SUM(F25:F26)</f>
        <v>1500.5</v>
      </c>
      <c r="G27" s="73">
        <f>SUM(G25:G26)</f>
        <v>0</v>
      </c>
      <c r="H27" s="73">
        <f t="shared" ref="H27" si="9">SUM(H25:H26)</f>
        <v>1500.5</v>
      </c>
      <c r="I27" s="94"/>
      <c r="J27" s="95"/>
    </row>
    <row r="28" customHeight="1" spans="1:10">
      <c r="A28" s="67">
        <v>6</v>
      </c>
      <c r="B28" s="68" t="s">
        <v>33</v>
      </c>
      <c r="C28" s="69">
        <v>0</v>
      </c>
      <c r="D28" s="70"/>
      <c r="E28" s="69">
        <f>C28*D28</f>
        <v>0</v>
      </c>
      <c r="F28" s="69">
        <v>0</v>
      </c>
      <c r="G28" s="69">
        <v>0</v>
      </c>
      <c r="H28" s="69">
        <f t="shared" si="0"/>
        <v>0</v>
      </c>
      <c r="I28" s="91"/>
      <c r="J28" s="92" t="s">
        <v>34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1"/>
      <c r="J29" s="97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1"/>
      <c r="J30" s="97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1"/>
      <c r="J31" s="97"/>
    </row>
    <row r="32" s="56" customFormat="1" customHeight="1" spans="1:10">
      <c r="A32" s="71"/>
      <c r="B32" s="72" t="s">
        <v>35</v>
      </c>
      <c r="C32" s="73">
        <f>SUM(C28)</f>
        <v>0</v>
      </c>
      <c r="D32" s="73">
        <f t="shared" ref="D32:E32" si="10">SUM(D28)</f>
        <v>0</v>
      </c>
      <c r="E32" s="73">
        <f t="shared" si="10"/>
        <v>0</v>
      </c>
      <c r="F32" s="73">
        <f>SUM(F28:F31)</f>
        <v>0</v>
      </c>
      <c r="G32" s="73">
        <f t="shared" ref="G32:H32" si="11">SUM(G28:G31)</f>
        <v>0</v>
      </c>
      <c r="H32" s="73">
        <f t="shared" si="11"/>
        <v>0</v>
      </c>
      <c r="I32" s="94"/>
      <c r="J32" s="98"/>
    </row>
    <row r="33" customHeight="1" spans="1:10">
      <c r="A33" s="67">
        <v>7</v>
      </c>
      <c r="B33" s="68" t="s">
        <v>36</v>
      </c>
      <c r="C33" s="69">
        <v>0</v>
      </c>
      <c r="D33" s="70"/>
      <c r="E33" s="69">
        <f>C33*D33</f>
        <v>0</v>
      </c>
      <c r="F33" s="69">
        <v>0</v>
      </c>
      <c r="G33" s="69">
        <v>0</v>
      </c>
      <c r="H33" s="69">
        <f t="shared" si="0"/>
        <v>0</v>
      </c>
      <c r="I33" s="91"/>
      <c r="J33" s="100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1"/>
      <c r="J34" s="101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1"/>
      <c r="J35" s="101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1"/>
      <c r="J36" s="101"/>
    </row>
    <row r="37" s="56" customFormat="1" customHeight="1" spans="1:10">
      <c r="A37" s="71"/>
      <c r="B37" s="72" t="s">
        <v>37</v>
      </c>
      <c r="C37" s="73">
        <f>SUM(C33)</f>
        <v>0</v>
      </c>
      <c r="D37" s="73">
        <f t="shared" ref="D37:E37" si="12">SUM(D33)</f>
        <v>0</v>
      </c>
      <c r="E37" s="73">
        <f t="shared" si="12"/>
        <v>0</v>
      </c>
      <c r="F37" s="73">
        <f>SUM(F33:F36)</f>
        <v>0</v>
      </c>
      <c r="G37" s="73">
        <f t="shared" ref="G37:H37" si="13">SUM(G33:G36)</f>
        <v>0</v>
      </c>
      <c r="H37" s="73">
        <f t="shared" si="13"/>
        <v>0</v>
      </c>
      <c r="I37" s="94"/>
      <c r="J37" s="102"/>
    </row>
    <row r="38" customHeight="1" spans="1:10">
      <c r="A38" s="67">
        <v>8</v>
      </c>
      <c r="B38" s="68" t="s">
        <v>38</v>
      </c>
      <c r="C38" s="69">
        <v>500</v>
      </c>
      <c r="D38" s="70">
        <v>1</v>
      </c>
      <c r="E38" s="69">
        <f>C38*D38</f>
        <v>500</v>
      </c>
      <c r="F38" s="69">
        <v>0</v>
      </c>
      <c r="G38" s="69">
        <v>0</v>
      </c>
      <c r="H38" s="69">
        <f t="shared" si="0"/>
        <v>0</v>
      </c>
      <c r="I38" s="91" t="s">
        <v>39</v>
      </c>
      <c r="J38" s="96" t="s">
        <v>40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1"/>
      <c r="J39" s="97"/>
    </row>
    <row r="40" s="56" customFormat="1" customHeight="1" spans="1:10">
      <c r="A40" s="71"/>
      <c r="B40" s="72" t="s">
        <v>41</v>
      </c>
      <c r="C40" s="73">
        <f>SUM(C38)</f>
        <v>500</v>
      </c>
      <c r="D40" s="73">
        <f t="shared" ref="D40:E40" si="14">SUM(D38)</f>
        <v>1</v>
      </c>
      <c r="E40" s="73">
        <f t="shared" si="14"/>
        <v>500</v>
      </c>
      <c r="F40" s="73">
        <f>SUM(F38:F39)</f>
        <v>0</v>
      </c>
      <c r="G40" s="73">
        <f t="shared" ref="G40:H40" si="15">SUM(G38:G39)</f>
        <v>0</v>
      </c>
      <c r="H40" s="73">
        <f t="shared" si="15"/>
        <v>0</v>
      </c>
      <c r="I40" s="94"/>
      <c r="J40" s="98"/>
    </row>
    <row r="41" customHeight="1" spans="1:10">
      <c r="A41" s="67">
        <v>9</v>
      </c>
      <c r="B41" s="68" t="s">
        <v>42</v>
      </c>
      <c r="C41" s="69">
        <v>0</v>
      </c>
      <c r="D41" s="70"/>
      <c r="E41" s="69">
        <f>C41*D41</f>
        <v>0</v>
      </c>
      <c r="F41" s="69">
        <v>0</v>
      </c>
      <c r="G41" s="69">
        <v>0</v>
      </c>
      <c r="H41" s="69">
        <f t="shared" si="0"/>
        <v>0</v>
      </c>
      <c r="I41" s="91"/>
      <c r="J41" s="92" t="s">
        <v>43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1"/>
      <c r="J42" s="93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1"/>
      <c r="J43" s="93"/>
    </row>
    <row r="44" s="56" customFormat="1" customHeight="1" spans="1:10">
      <c r="A44" s="71"/>
      <c r="B44" s="72" t="s">
        <v>44</v>
      </c>
      <c r="C44" s="73">
        <f>SUM(C41)</f>
        <v>0</v>
      </c>
      <c r="D44" s="73">
        <f t="shared" ref="D44:E44" si="16">SUM(D41)</f>
        <v>0</v>
      </c>
      <c r="E44" s="73">
        <f t="shared" si="16"/>
        <v>0</v>
      </c>
      <c r="F44" s="73">
        <f>SUM(F41:F43)</f>
        <v>0</v>
      </c>
      <c r="G44" s="73">
        <f t="shared" ref="G44:H44" si="17">SUM(G41:G43)</f>
        <v>0</v>
      </c>
      <c r="H44" s="73">
        <f t="shared" si="17"/>
        <v>0</v>
      </c>
      <c r="I44" s="94"/>
      <c r="J44" s="95"/>
    </row>
    <row r="45" customHeight="1" spans="1:10">
      <c r="A45" s="74">
        <v>10</v>
      </c>
      <c r="B45" s="68" t="s">
        <v>45</v>
      </c>
      <c r="C45" s="69">
        <v>8907</v>
      </c>
      <c r="D45" s="70">
        <v>1</v>
      </c>
      <c r="E45" s="69">
        <f>C45*D45</f>
        <v>8907</v>
      </c>
      <c r="F45" s="69">
        <v>0</v>
      </c>
      <c r="G45" s="69">
        <v>0</v>
      </c>
      <c r="H45" s="69">
        <f>F45+G45</f>
        <v>0</v>
      </c>
      <c r="I45" s="103"/>
      <c r="J45" s="100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8">F46+G46</f>
        <v>0</v>
      </c>
      <c r="I46" s="91"/>
      <c r="J46" s="101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8"/>
        <v>0</v>
      </c>
      <c r="I47" s="91"/>
      <c r="J47" s="101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8"/>
        <v>0</v>
      </c>
      <c r="I48" s="91"/>
      <c r="J48" s="101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8"/>
        <v>0</v>
      </c>
      <c r="I49" s="91"/>
      <c r="J49" s="101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8"/>
        <v>0</v>
      </c>
      <c r="I50" s="91"/>
      <c r="J50" s="101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8"/>
        <v>0</v>
      </c>
      <c r="I51" s="91"/>
      <c r="J51" s="101"/>
    </row>
    <row r="52" s="56" customFormat="1" customHeight="1" spans="1:10">
      <c r="A52" s="71"/>
      <c r="B52" s="72" t="s">
        <v>46</v>
      </c>
      <c r="C52" s="73">
        <f>SUM(C45)</f>
        <v>8907</v>
      </c>
      <c r="D52" s="73">
        <f t="shared" ref="D52:E52" si="19">SUM(D45)</f>
        <v>1</v>
      </c>
      <c r="E52" s="73">
        <f t="shared" si="19"/>
        <v>8907</v>
      </c>
      <c r="F52" s="73">
        <f>SUM(F45:F51)</f>
        <v>0</v>
      </c>
      <c r="G52" s="73">
        <f t="shared" ref="G52:H52" si="20">SUM(G45:G51)</f>
        <v>0</v>
      </c>
      <c r="H52" s="73">
        <f t="shared" si="20"/>
        <v>0</v>
      </c>
      <c r="I52" s="94"/>
      <c r="J52" s="102"/>
    </row>
    <row r="53" customHeight="1" spans="1:10">
      <c r="A53" s="71"/>
      <c r="B53" s="72" t="s">
        <v>47</v>
      </c>
      <c r="C53" s="73">
        <f>SUM(C52,C44,C40,C37,C32,C27,C24,C21,C16,C13)</f>
        <v>23922.5</v>
      </c>
      <c r="D53" s="73">
        <f t="shared" ref="D53:H53" si="21">SUM(D52,D44,D40,D37,D32,D27,D24,D21,D16,D13)</f>
        <v>10</v>
      </c>
      <c r="E53" s="73">
        <f t="shared" si="21"/>
        <v>26500</v>
      </c>
      <c r="F53" s="73">
        <f t="shared" si="21"/>
        <v>4482</v>
      </c>
      <c r="G53" s="73">
        <f t="shared" si="21"/>
        <v>0</v>
      </c>
      <c r="H53" s="73">
        <f t="shared" si="21"/>
        <v>4482</v>
      </c>
      <c r="I53" s="94"/>
      <c r="J53" s="104"/>
    </row>
    <row r="57" customHeight="1" spans="1:9">
      <c r="A57" s="81" t="s">
        <v>48</v>
      </c>
      <c r="B57" s="82"/>
      <c r="C57" s="83" t="s">
        <v>49</v>
      </c>
      <c r="D57" s="83"/>
      <c r="E57" s="83" t="s">
        <v>50</v>
      </c>
      <c r="F57" s="83"/>
      <c r="G57" s="83" t="s">
        <v>51</v>
      </c>
      <c r="H57" s="83"/>
      <c r="I57" s="105" t="s">
        <v>52</v>
      </c>
    </row>
    <row r="58" customHeight="1" spans="1:9">
      <c r="A58" s="84">
        <f>E53</f>
        <v>26500</v>
      </c>
      <c r="B58" s="85"/>
      <c r="C58" s="85">
        <f>H53</f>
        <v>4482</v>
      </c>
      <c r="D58" s="85"/>
      <c r="E58" s="85">
        <f>F53</f>
        <v>4482</v>
      </c>
      <c r="F58" s="85"/>
      <c r="G58" s="85">
        <f>G53</f>
        <v>0</v>
      </c>
      <c r="H58" s="85"/>
      <c r="I58" s="106">
        <f>A58-C58</f>
        <v>22018</v>
      </c>
    </row>
    <row r="60" customHeight="1" spans="1:9">
      <c r="A60" s="86" t="s">
        <v>53</v>
      </c>
      <c r="B60" s="87"/>
      <c r="C60" s="88" t="s">
        <v>54</v>
      </c>
      <c r="D60" s="86"/>
      <c r="E60" s="86" t="s">
        <v>55</v>
      </c>
      <c r="F60" s="86"/>
      <c r="G60" s="86" t="s">
        <v>56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9" workbookViewId="0">
      <selection activeCell="G10" sqref="G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41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42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43"/>
      <c r="J7" s="11">
        <v>11.25</v>
      </c>
      <c r="K7" s="42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44"/>
      <c r="J8" s="15" t="s">
        <v>70</v>
      </c>
      <c r="K8" s="45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>
        <v>0</v>
      </c>
      <c r="I11" s="46"/>
      <c r="J11" s="47"/>
      <c r="K11" s="48" t="s">
        <v>79</v>
      </c>
    </row>
    <row r="12" ht="23" customHeight="1" spans="2:11">
      <c r="B12" s="22">
        <v>2</v>
      </c>
      <c r="C12" s="23"/>
      <c r="D12" s="26"/>
      <c r="E12" s="27" t="s">
        <v>80</v>
      </c>
      <c r="F12" s="27"/>
      <c r="G12" s="25">
        <v>0</v>
      </c>
      <c r="H12" s="25">
        <v>0</v>
      </c>
      <c r="I12" s="46"/>
      <c r="J12" s="47"/>
      <c r="K12" s="48" t="s">
        <v>79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6"/>
      <c r="J13" s="47"/>
      <c r="K13" s="48" t="s">
        <v>79</v>
      </c>
    </row>
    <row r="14" ht="20.1" customHeight="1" spans="2:11">
      <c r="B14" s="22"/>
      <c r="C14" s="23"/>
      <c r="D14" s="26"/>
      <c r="E14" s="28" t="s">
        <v>82</v>
      </c>
      <c r="F14" s="29"/>
      <c r="G14" s="25">
        <v>404</v>
      </c>
      <c r="H14" s="25">
        <v>404</v>
      </c>
      <c r="I14" s="46"/>
      <c r="J14" s="47"/>
      <c r="K14" s="48" t="s">
        <v>26</v>
      </c>
    </row>
    <row r="15" ht="20.1" customHeight="1" spans="2:11">
      <c r="B15" s="22"/>
      <c r="C15" s="23"/>
      <c r="D15" s="26"/>
      <c r="E15" s="30"/>
      <c r="F15" s="31"/>
      <c r="G15" s="25">
        <v>156.14</v>
      </c>
      <c r="H15" s="25"/>
      <c r="I15" s="46">
        <v>156.14</v>
      </c>
      <c r="J15" s="47"/>
      <c r="K15" s="48" t="s">
        <v>83</v>
      </c>
    </row>
    <row r="16" ht="20.1" customHeight="1" spans="2:11">
      <c r="B16" s="22"/>
      <c r="C16" s="23"/>
      <c r="D16" s="26"/>
      <c r="E16" s="30"/>
      <c r="F16" s="31"/>
      <c r="G16" s="25">
        <v>125.94</v>
      </c>
      <c r="H16" s="25"/>
      <c r="I16" s="46">
        <v>125.94</v>
      </c>
      <c r="J16" s="47"/>
      <c r="K16" s="48" t="s">
        <v>84</v>
      </c>
    </row>
    <row r="17" ht="20.1" customHeight="1" spans="2:11">
      <c r="B17" s="22"/>
      <c r="C17" s="23"/>
      <c r="D17" s="26"/>
      <c r="E17" s="30"/>
      <c r="F17" s="31"/>
      <c r="G17" s="25">
        <v>100</v>
      </c>
      <c r="H17" s="25">
        <v>100</v>
      </c>
      <c r="I17" s="46"/>
      <c r="J17" s="47"/>
      <c r="K17" s="48" t="s">
        <v>85</v>
      </c>
    </row>
    <row r="18" ht="20.1" customHeight="1" spans="2:11">
      <c r="B18" s="22"/>
      <c r="C18" s="23"/>
      <c r="D18" s="26"/>
      <c r="E18" s="30"/>
      <c r="F18" s="31"/>
      <c r="G18" s="25">
        <v>72</v>
      </c>
      <c r="H18" s="25"/>
      <c r="I18" s="46">
        <v>72</v>
      </c>
      <c r="J18" s="47"/>
      <c r="K18" s="48" t="s">
        <v>86</v>
      </c>
    </row>
    <row r="19" ht="20.1" customHeight="1" spans="2:11">
      <c r="B19" s="22">
        <v>4</v>
      </c>
      <c r="C19" s="23"/>
      <c r="D19" s="26"/>
      <c r="E19" s="32"/>
      <c r="F19" s="33"/>
      <c r="G19" s="25">
        <v>110.33</v>
      </c>
      <c r="H19" s="25">
        <v>0</v>
      </c>
      <c r="I19" s="46">
        <v>110.33</v>
      </c>
      <c r="J19" s="47"/>
      <c r="K19" s="48" t="s">
        <v>87</v>
      </c>
    </row>
    <row r="20" ht="20.1" customHeight="1" spans="2:11">
      <c r="B20" s="22">
        <v>5</v>
      </c>
      <c r="C20" s="23"/>
      <c r="D20" s="24" t="s">
        <v>45</v>
      </c>
      <c r="E20" s="27" t="s">
        <v>88</v>
      </c>
      <c r="F20" s="27"/>
      <c r="G20" s="25">
        <v>0</v>
      </c>
      <c r="H20" s="25">
        <v>0</v>
      </c>
      <c r="I20" s="46"/>
      <c r="J20" s="47"/>
      <c r="K20" s="48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6"/>
      <c r="J21" s="47"/>
      <c r="K21" s="48"/>
    </row>
    <row r="22" ht="20.1" customHeight="1" spans="2:11">
      <c r="B22" s="22">
        <v>7</v>
      </c>
      <c r="C22" s="23"/>
      <c r="D22" s="34"/>
      <c r="E22" s="27"/>
      <c r="F22" s="27"/>
      <c r="G22" s="25">
        <v>0</v>
      </c>
      <c r="H22" s="25"/>
      <c r="I22" s="46"/>
      <c r="J22" s="47"/>
      <c r="K22" s="48"/>
    </row>
    <row r="23" ht="20.1" customHeight="1" spans="2:11">
      <c r="B23" s="19" t="s">
        <v>47</v>
      </c>
      <c r="C23" s="35"/>
      <c r="D23" s="35"/>
      <c r="E23" s="35"/>
      <c r="F23" s="20"/>
      <c r="G23" s="36">
        <f>SUM(G11:G22)</f>
        <v>968.41</v>
      </c>
      <c r="H23" s="36">
        <f>SUM(H11:H22)</f>
        <v>504</v>
      </c>
      <c r="I23" s="49">
        <f>SUM(I11:J22)</f>
        <v>464.41</v>
      </c>
      <c r="J23" s="50"/>
      <c r="K23" s="51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2"/>
      <c r="K24" s="16"/>
    </row>
    <row r="25" ht="20.1" customHeight="1" spans="2:11">
      <c r="B25" s="21" t="s">
        <v>74</v>
      </c>
      <c r="C25" s="21"/>
      <c r="D25" s="21"/>
      <c r="E25" s="21"/>
      <c r="F25" s="21"/>
      <c r="G25" s="21" t="s">
        <v>89</v>
      </c>
      <c r="H25" s="21"/>
      <c r="I25" s="21"/>
      <c r="J25" s="21"/>
      <c r="K25" s="21" t="s">
        <v>90</v>
      </c>
    </row>
    <row r="26" ht="20.1" customHeight="1" spans="2:11">
      <c r="B26" s="37">
        <f>H23</f>
        <v>504</v>
      </c>
      <c r="C26" s="37"/>
      <c r="D26" s="37"/>
      <c r="E26" s="37"/>
      <c r="F26" s="37"/>
      <c r="G26" s="37">
        <f>I23</f>
        <v>464.41</v>
      </c>
      <c r="H26" s="37"/>
      <c r="I26" s="37"/>
      <c r="J26" s="37"/>
      <c r="K26" s="53">
        <f>SUM(B26:J26)</f>
        <v>968.41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91</v>
      </c>
      <c r="C28" s="16"/>
      <c r="D28" s="16"/>
      <c r="E28" s="16"/>
      <c r="F28" s="16" t="s">
        <v>54</v>
      </c>
      <c r="G28" s="16" t="s">
        <v>92</v>
      </c>
      <c r="H28" s="16"/>
      <c r="I28" s="16"/>
      <c r="J28" s="16" t="s">
        <v>56</v>
      </c>
      <c r="K28" s="16"/>
    </row>
    <row r="31" ht="18.75" spans="1:11">
      <c r="A31" s="2" t="s">
        <v>93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58</v>
      </c>
      <c r="E33" s="6"/>
      <c r="F33" s="7" t="str">
        <f>F5</f>
        <v>王凤雨</v>
      </c>
      <c r="G33" s="7"/>
      <c r="H33" s="6" t="s">
        <v>60</v>
      </c>
      <c r="I33" s="5"/>
      <c r="J33" s="7" t="str">
        <f>J5</f>
        <v>助理</v>
      </c>
      <c r="K33" s="41"/>
    </row>
    <row r="34" ht="20.1" customHeight="1" spans="2:11">
      <c r="B34" s="8"/>
      <c r="C34" s="9"/>
      <c r="D34" s="10" t="s">
        <v>62</v>
      </c>
      <c r="E34" s="10"/>
      <c r="F34" s="11" t="str">
        <f>F6</f>
        <v>北京</v>
      </c>
      <c r="G34" s="11"/>
      <c r="H34" s="10" t="s">
        <v>64</v>
      </c>
      <c r="I34" s="9"/>
      <c r="J34" s="11" t="str">
        <f>J6</f>
        <v>企划活动部</v>
      </c>
      <c r="K34" s="42"/>
    </row>
    <row r="35" ht="20.1" customHeight="1" spans="2:11">
      <c r="B35" s="8"/>
      <c r="C35" s="9"/>
      <c r="D35" s="10" t="s">
        <v>66</v>
      </c>
      <c r="E35" s="10"/>
      <c r="F35" s="11" t="str">
        <f>F7</f>
        <v>10.12-10.20</v>
      </c>
      <c r="G35" s="11"/>
      <c r="H35" s="10" t="s">
        <v>68</v>
      </c>
      <c r="I35" s="43"/>
      <c r="J35" s="11">
        <f>J7</f>
        <v>11.25</v>
      </c>
      <c r="K35" s="42"/>
    </row>
    <row r="36" ht="20.1" customHeight="1" spans="2:11">
      <c r="B36" s="12"/>
      <c r="C36" s="13"/>
      <c r="D36" s="14"/>
      <c r="E36" s="14"/>
      <c r="F36" s="15"/>
      <c r="G36" s="15"/>
      <c r="H36" s="14" t="s">
        <v>69</v>
      </c>
      <c r="I36" s="44"/>
      <c r="J36" s="15" t="str">
        <f>J8</f>
        <v>HMZB-181012-BLL186</v>
      </c>
      <c r="K36" s="45"/>
    </row>
    <row r="37" ht="20.1" customHeight="1"/>
    <row r="38" ht="20.1" customHeight="1" spans="2:11">
      <c r="B38" s="27"/>
      <c r="C38" s="27"/>
      <c r="D38" s="38" t="s">
        <v>94</v>
      </c>
      <c r="E38" s="27" t="s">
        <v>95</v>
      </c>
      <c r="F38" s="27"/>
      <c r="G38" s="25" t="s">
        <v>96</v>
      </c>
      <c r="H38" s="25" t="s">
        <v>97</v>
      </c>
      <c r="I38" s="25" t="s">
        <v>47</v>
      </c>
      <c r="J38" s="25"/>
      <c r="K38" s="54" t="s">
        <v>76</v>
      </c>
    </row>
    <row r="39" ht="20.1" customHeight="1" spans="2:11">
      <c r="B39" s="27">
        <v>1</v>
      </c>
      <c r="C39" s="27"/>
      <c r="D39" s="39"/>
      <c r="E39" s="27"/>
      <c r="F39" s="27"/>
      <c r="G39" s="25">
        <v>100</v>
      </c>
      <c r="H39" s="25">
        <v>0</v>
      </c>
      <c r="I39" s="46">
        <f>G39*H39</f>
        <v>0</v>
      </c>
      <c r="J39" s="47"/>
      <c r="K39" s="55"/>
    </row>
    <row r="40" ht="20.1" customHeight="1" spans="2:11">
      <c r="B40" s="27">
        <v>2</v>
      </c>
      <c r="C40" s="27"/>
      <c r="D40" s="39"/>
      <c r="E40" s="27"/>
      <c r="F40" s="27"/>
      <c r="G40" s="25">
        <v>200</v>
      </c>
      <c r="H40" s="25">
        <v>0</v>
      </c>
      <c r="I40" s="46">
        <f t="shared" ref="I40:I41" si="0">G40*H40</f>
        <v>0</v>
      </c>
      <c r="J40" s="47"/>
      <c r="K40" s="55"/>
    </row>
    <row r="41" ht="20.1" customHeight="1" spans="2:11">
      <c r="B41" s="27">
        <v>3</v>
      </c>
      <c r="C41" s="27"/>
      <c r="D41" s="39"/>
      <c r="E41" s="27"/>
      <c r="F41" s="27"/>
      <c r="G41" s="25">
        <v>0</v>
      </c>
      <c r="H41" s="25">
        <v>0</v>
      </c>
      <c r="I41" s="46">
        <f t="shared" si="0"/>
        <v>0</v>
      </c>
      <c r="J41" s="47"/>
      <c r="K41" s="55"/>
    </row>
    <row r="42" ht="20.1" customHeight="1" spans="2:11">
      <c r="B42" s="19" t="s">
        <v>47</v>
      </c>
      <c r="C42" s="35"/>
      <c r="D42" s="35"/>
      <c r="E42" s="35"/>
      <c r="F42" s="20"/>
      <c r="G42" s="36"/>
      <c r="H42" s="36">
        <f>SUM(H24:H41)</f>
        <v>0</v>
      </c>
      <c r="I42" s="49">
        <f>SUM(I39:J41)</f>
        <v>0</v>
      </c>
      <c r="J42" s="50"/>
      <c r="K42" s="51"/>
    </row>
    <row r="43" ht="20.1" customHeight="1" spans="2:11">
      <c r="B43" s="16" t="s">
        <v>91</v>
      </c>
      <c r="C43" s="16"/>
      <c r="D43" s="16"/>
      <c r="E43" s="16"/>
      <c r="F43" s="16" t="s">
        <v>54</v>
      </c>
      <c r="G43" s="16" t="s">
        <v>92</v>
      </c>
      <c r="H43" s="16"/>
      <c r="I43" s="16"/>
      <c r="J43" s="16" t="s">
        <v>56</v>
      </c>
      <c r="K43" s="16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I15:J15"/>
    <mergeCell ref="I16:J16"/>
    <mergeCell ref="I17:J17"/>
    <mergeCell ref="I18:J18"/>
    <mergeCell ref="B19:C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  <mergeCell ref="E14:F19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2018-12-03T06:40:12Z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